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04企画財政課\R5(2023)\08_財政調査\00_全般\20240315〆_令和４年度財政状況資料集の作成等について（1回目）\町→県\"/>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<sst xmlns="http://schemas.openxmlformats.org/spreadsheetml/2006/main" count="1052" uniqueCount="607">
  <si>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</si>
  <si>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</si>
  <si>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</si>
  <si>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</si>
  <si>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</si>
  <si>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</si>
  <si>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</si>
  <si>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</si>
  <si>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</si>
  <si>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</si>
  <si>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</si>
  <si>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</si>
  <si>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</si>
  <si>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</si>
  <si>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</si>
  <si>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</si>
  <si>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</si>
  <si>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</si>
  <si>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</si>
  <si>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</si>
  <si>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</si>
  <si>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</si>
  <si>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</si>
  <si>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</si>
  <si>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</si>
  <si>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</si>
  <si>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</si>
  <si>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</si>
  <si>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</si>
  <si>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</si>
  <si>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</si>
  <si>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</si>
  <si>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</si>
  <si>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</si>
  <si>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</si>
  <si>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</si>
  <si>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</si>
  <si>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</si>
  <si>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</si>
  <si>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</si>
  <si>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</si>
  <si>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</si>
  <si>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</si>
  <si>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</si>
  <si>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</si>
  <si>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</si>
  <si>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</si>
  <si>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</si>
  <si>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</si>
  <si>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</si>
  <si>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</si>
  <si>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</si>
  <si>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</si>
  <si>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</si>
  <si>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</si>
  <si>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</si>
  <si>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</si>
  <si>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</si>
  <si>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</si>
  <si>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</si>
  <si>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</si>
  <si>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</si>
  <si>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</si>
  <si>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</si>
  <si>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</si>
  <si>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</si>
  <si>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</si>
  <si>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</si>
  <si>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</si>
  <si>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</si>
  <si>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</si>
  <si>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</si>
  <si>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</si>
  <si>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</si>
  <si>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</si>
  <si>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</si>
  <si>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</si>
  <si>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</si>
  <si>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</si>
  <si>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</si>
  <si>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</si>
  <si>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</si>
  <si>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</si>
  <si>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</si>
  <si>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</si>
  <si>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</si>
  <si>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</si>
  <si>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</si>
  <si>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</si>
  <si>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</si>
  <si>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</si>
  <si>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</si>
  <si>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</si>
  <si>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</si>
  <si>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</si>
  <si>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</si>
  <si>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</si>
  <si>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</si>
  <si>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</si>
  <si>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</si>
  <si>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</si>
  <si>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</si>
  <si>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</si>
  <si>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</si>
  <si>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</si>
  <si>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</si>
  <si>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</si>
  <si>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</si>
  <si>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</si>
  <si>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</si>
  <si>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</si>
  <si>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</si>
  <si>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</si>
  <si>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</si>
  <si>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</si>
  <si>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</si>
  <si>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</si>
  <si>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</si>
  <si>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</si>
  <si>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</si>
  <si>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</si>
  <si>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</si>
  <si>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</si>
  <si>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</si>
  <si>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</si>
  <si>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</si>
  <si>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</si>
  <si>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</si>
  <si>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</si>
  <si>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</si>
  <si>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</si>
  <si>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</si>
  <si>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</si>
  <si>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</si>
  <si>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</si>
  <si>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</si>
  <si>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</si>
  <si>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</si>
  <si>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</si>
  <si>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</si>
  <si>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</si>
  <si>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</si>
  <si>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</si>
  <si>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</si>
  <si>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</si>
  <si>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</si>
  <si>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</si>
  <si>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</si>
  <si>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</si>
  <si>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</si>
  <si>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</si>
  <si>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</si>
  <si>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</si>
  <si>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</si>
  <si>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</si>
  <si>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</si>
  <si>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</si>
  <si>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</si>
  <si>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</si>
  <si>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</si>
  <si>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</si>
  <si>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</si>
  <si>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</si>
  <si>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</si>
  <si>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</si>
  <si>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</si>
  <si>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</si>
  <si>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</si>
  <si>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</si>
  <si>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</si>
  <si>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</si>
  <si>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</si>
  <si>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</si>
  <si>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</si>
  <si>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</si>
  <si>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</si>
  <si>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</si>
  <si>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</si>
  <si>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</si>
  <si>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</si>
  <si>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</si>
  <si>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</si>
  <si>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</si>
  <si>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</si>
  <si>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</si>
  <si>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</si>
  <si>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</si>
  <si>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</si>
  <si>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</si>
  <si>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</si>
  <si>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</si>
  <si>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</si>
  <si>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</si>
  <si>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</si>
  <si>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</si>
  <si>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</si>
  <si>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</si>
  <si>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</si>
  <si>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</si>
  <si>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</si>
  <si>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</si>
  <si>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</si>
  <si>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</si>
  <si>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</si>
  <si>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</si>
  <si>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</si>
  <si>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</si>
  <si>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</si>
  <si>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</si>
  <si>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</si>
  <si>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</si>
  <si>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</si>
  <si>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</si>
  <si>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</si>
  <si>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</si>
  <si>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</si>
  <si>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</si>
  <si>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</si>
  <si>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</si>
  <si>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</si>
  <si>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</si>
  <si>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</si>
  <si>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</si>
  <si>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</si>
  <si>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</si>
  <si>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</si>
  <si>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</si>
  <si>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</si>
  <si>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</si>
  <si>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</si>
  <si>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</si>
  <si>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</si>
  <si>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</si>
  <si>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</si>
  <si>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</si>
  <si>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</si>
  <si>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</si>
  <si>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</si>
  <si>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</si>
  <si>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</si>
  <si>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</si>
  <si>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</si>
  <si>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</si>
  <si>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</si>
  <si>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</si>
  <si>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</si>
  <si>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</si>
  <si>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</si>
  <si>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</si>
  <si>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</si>
  <si>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</si>
  <si>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</si>
  <si>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</si>
  <si>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</si>
  <si>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</si>
  <si>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</si>
  <si>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</si>
  <si>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</si>
  <si>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</si>
  <si>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</si>
  <si>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</si>
  <si>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</si>
  <si>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</si>
  <si>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</si>
  <si>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</si>
  <si>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</si>
  <si>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</si>
  <si>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</si>
  <si>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</si>
  <si>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</si>
  <si>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</si>
  <si>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</si>
  <si>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</si>
  <si>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</si>
  <si>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</si>
  <si>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</si>
  <si>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</si>
  <si>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</si>
  <si>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</si>
  <si>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</si>
  <si>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</si>
  <si>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</si>
  <si>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</si>
  <si>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</si>
  <si>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</si>
  <si>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</si>
  <si>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</si>
  <si>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</si>
  <si>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</si>
  <si>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</si>
  <si>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</si>
  <si>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</si>
  <si>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</si>
  <si>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</si>
  <si>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</si>
  <si>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</si>
  <si>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</si>
  <si>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</si>
  <si>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</si>
  <si>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</si>
  <si>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</si>
  <si>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</si>
  <si>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</si>
  <si>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</si>
  <si>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</si>
  <si>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</si>
  <si>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</si>
  <si>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</si>
  <si>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</si>
  <si>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</si>
  <si>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</si>
  <si>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</si>
  <si>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</si>
  <si>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</si>
  <si>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</si>
  <si>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</si>
  <si>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</si>
  <si>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</si>
  <si>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</si>
  <si>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</si>
  <si>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</si>
  <si>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</si>
  <si>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</si>
  <si>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</si>
  <si>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</si>
  <si>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</si>
  <si>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</si>
  <si>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</si>
  <si>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</si>
  <si>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</si>
  <si>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</si>
  <si>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</si>
  <si>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</si>
  <si>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</si>
  <si>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</si>
  <si>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</si>
  <si>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</si>
  <si>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</si>
  <si>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</si>
  <si>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</si>
  <si>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</si>
  <si>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</si>
  <si>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</si>
  <si>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</si>
  <si>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</si>
  <si>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</si>
  <si>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</si>
  <si>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</si>
  <si>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</si>
  <si>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</si>
  <si>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</si>
  <si>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</si>
  <si>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</si>
  <si>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</si>
  <si>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</si>
  <si>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</si>
  <si>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</si>
  <si>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</si>
  <si>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</si>
  <si>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</si>
  <si>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</si>
  <si>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</si>
  <si>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</si>
  <si>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</si>
  <si>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</si>
  <si>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</si>
  <si>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</si>
  <si>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</si>
  <si>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</si>
  <si>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</si>
  <si>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</si>
  <si>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</si>
  <si>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</si>
  <si>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</si>
  <si>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</si>
  <si>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</si>
  <si>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</si>
  <si>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</si>
  <si>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</si>
  <si>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</si>
  <si>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</si>
  <si>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</si>
  <si>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</si>
  <si>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</si>
  <si>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</si>
  <si>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</si>
  <si>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</si>
  <si>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</si>
  <si>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</si>
  <si>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</si>
  <si>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</si>
  <si>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</si>
  <si>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</si>
  <si>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</si>
  <si>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</si>
  <si>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</si>
  <si>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</si>
  <si>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</si>
  <si>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</si>
  <si>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</si>
  <si>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</si>
  <si>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</si>
  <si>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</si>
  <si>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</si>
  <si>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</si>
  <si>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</si>
  <si>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</si>
  <si>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</si>
  <si>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</si>
  <si>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</si>
  <si>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</si>
  <si>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</si>
  <si>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</si>
  <si>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</si>
  <si>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</si>
  <si>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</si>
  <si>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</si>
  <si>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</si>
  <si>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</si>
  <si>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</si>
  <si>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</si>
  <si>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</si>
  <si>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</si>
  <si>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</si>
  <si>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</si>
  <si>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</si>
  <si>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</si>
  <si>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</si>
  <si>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</si>
  <si>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</si>
  <si>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</si>
  <si>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</si>
  <si>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</si>
  <si>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</si>
  <si>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</si>
  <si>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</si>
  <si>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</si>
  <si>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</si>
  <si>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</si>
  <si>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</si>
  <si>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</si>
  <si>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</si>
  <si>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</si>
  <si>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</si>
  <si>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</si>
  <si>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</si>
  <si>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</si>
  <si>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</si>
  <si>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</si>
  <si>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</si>
  <si>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</si>
  <si>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</si>
  <si>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</si>
  <si>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</si>
  <si>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</si>
  <si>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</si>
  <si>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</si>
  <si>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</si>
  <si>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</si>
  <si>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</si>
  <si>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</si>
  <si>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</si>
  <si>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</si>
  <si>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</si>
  <si>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</si>
  <si>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</si>
  <si>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</si>
  <si>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</si>
  <si>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</si>
  <si>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</si>
  <si>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</si>
  <si>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</si>
  <si>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</si>
  <si>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</si>
  <si>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</si>
  <si>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</si>
  <si>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</si>
  <si>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国民健康保険直営診療所事業特別会計</t>
    <phoneticPr fontId="5"/>
  </si>
  <si>
    <t>(Ｆ)</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</si>
  <si>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</si>
  <si>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</si>
  <si>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</si>
  <si>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</si>
  <si>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</si>
  <si>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</si>
  <si>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</si>
  <si>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</si>
  <si>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</si>
  <si>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</si>
  <si>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</si>
  <si>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</si>
  <si>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</si>
  <si>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</si>
  <si>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</si>
  <si>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</si>
  <si>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</si>
  <si>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</si>
  <si>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</si>
  <si>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</si>
  <si>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</si>
  <si>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</si>
  <si>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</si>
  <si>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</si>
  <si>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</si>
  <si>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</si>
  <si>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</si>
  <si>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</si>
  <si>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</si>
  <si>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</si>
  <si>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</si>
  <si>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</si>
  <si>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</si>
  <si>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</si>
  <si>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</si>
  <si>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</si>
  <si>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</si>
  <si>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</si>
  <si>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</si>
  <si>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</si>
  <si>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</si>
  <si>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</si>
  <si>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</si>
  <si>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</si>
  <si>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</si>
  <si>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</si>
  <si>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</si>
  <si>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</si>
  <si>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</si>
  <si>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</si>
  <si>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</si>
  <si>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</si>
  <si>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</si>
  <si>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</si>
  <si>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</si>
  <si>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</si>
  <si>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</si>
  <si>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</si>
  <si>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</si>
  <si>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</si>
  <si>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</si>
  <si>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</si>
  <si>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</si>
  <si>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</si>
  <si>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</si>
  <si>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</si>
  <si>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</si>
  <si>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</si>
  <si>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</si>
  <si>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</si>
  <si>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</si>
  <si>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</si>
  <si>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</si>
  <si>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</si>
  <si>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</si>
  <si>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</si>
  <si>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</si>
  <si>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</si>
  <si>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</si>
  <si>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</si>
  <si>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</si>
  <si>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</si>
  <si>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</si>
  <si>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</si>
  <si>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</si>
  <si>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</si>
  <si>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</si>
  <si>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</si>
  <si>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</si>
  <si>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</si>
  <si>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</si>
  <si>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</si>
  <si>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</si>
  <si>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</si>
  <si>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0.18</t>
  </si>
  <si>
    <t>▲ 2.94</t>
  </si>
  <si>
    <t>一般会計</t>
  </si>
  <si>
    <t>水道事業会計</t>
  </si>
  <si>
    <t>下水道事業特別会計</t>
  </si>
  <si>
    <t>国民健康保険事業特別会計</t>
  </si>
  <si>
    <t>電気通信事業特別会計</t>
  </si>
  <si>
    <t>国民健康保険直営診療所事業特別会計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</si>
  <si>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</si>
  <si>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</si>
  <si>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</si>
  <si>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</si>
  <si>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</si>
  <si>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</si>
  <si>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</si>
  <si>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</si>
  <si>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</si>
  <si>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邑智郡総合事務組合（普通）</t>
    <rPh sb="10" eb="12">
      <t>フツウ</t>
    </rPh>
    <phoneticPr fontId="2"/>
  </si>
  <si>
    <t>邑智郡総合事務組合（介護）</t>
    <rPh sb="10" eb="12">
      <t>カイゴ</t>
    </rPh>
    <phoneticPr fontId="2"/>
  </si>
  <si>
    <t>邑智郡公立病院組合</t>
  </si>
  <si>
    <t>江津邑智消防組合</t>
    <rPh sb="0" eb="2">
      <t>ゴウツ</t>
    </rPh>
    <rPh sb="2" eb="4">
      <t>オオチ</t>
    </rPh>
    <rPh sb="4" eb="6">
      <t>ショウボウ</t>
    </rPh>
    <rPh sb="6" eb="8">
      <t>クミアイ</t>
    </rPh>
    <phoneticPr fontId="2"/>
  </si>
  <si>
    <t>島根県市町村総合事務組合</t>
  </si>
  <si>
    <t>島根県後期高齢者医療広域連合（普通）</t>
    <rPh sb="15" eb="17">
      <t>フツウ</t>
    </rPh>
    <phoneticPr fontId="2"/>
  </si>
  <si>
    <t>島根県後期高齢者医療広域連合（事業）</t>
    <rPh sb="15" eb="17">
      <t>ジギョウ</t>
    </rPh>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</si>
  <si>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</si>
  <si>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カイシャ</t>
    </rPh>
    <phoneticPr fontId="2"/>
  </si>
  <si>
    <t>おおなんきらりエネルギー株式会社</t>
    <rPh sb="12" eb="16">
      <t>カブシキガイシャ</t>
    </rPh>
    <phoneticPr fontId="2"/>
  </si>
  <si>
    <t>-</t>
    <phoneticPr fontId="2"/>
  </si>
  <si>
    <t>地域振興基金</t>
    <rPh sb="0" eb="2">
      <t>チイキ</t>
    </rPh>
    <rPh sb="2" eb="4">
      <t>シンコウ</t>
    </rPh>
    <rPh sb="4" eb="6">
      <t>キキン</t>
    </rPh>
    <phoneticPr fontId="5"/>
  </si>
  <si>
    <t>三江線跡地活用基金</t>
    <phoneticPr fontId="2"/>
  </si>
  <si>
    <t>日本一の子育て村推進基金</t>
    <phoneticPr fontId="2"/>
  </si>
  <si>
    <t>ふるさと基金</t>
    <phoneticPr fontId="2"/>
  </si>
  <si>
    <t>電気通信事業基金</t>
    <rPh sb="0" eb="6">
      <t>デンキツウシンジギョウ</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</si>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</sst>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8EA4-48D9-A6CC-D5E3DDE358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89822</c:v>
                </c:pt>
                <c:pt idx="1">
                  <c:v>132160</c:v>
                </c:pt>
                <c:pt idx="2">
                  <c:v>150074</c:v>
                </c:pt>
                <c:pt idx="3">
                  <c:v>121430</c:v>
                </c:pt>
                <c:pt idx="4">
                  <c:v>253197</c:v>
                </c:pt>
              </c:numCache>
            </c:numRef>
          </c:val>
          <c:smooth val="0"/>
          <c:extLst>
            <c:ext xmlns:c16="http://schemas.microsoft.com/office/drawing/2014/chart" uri="{C3380CC4-5D6E-409C-BE32-E72D297353CC}">
              <c16:uniqueId val="{00000001-8EA4-48D9-A6CC-D5E3DDE358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2.97</c:v>
                </c:pt>
                <c:pt idx="1">
                  <c:v>3.23</c:v>
                </c:pt>
                <c:pt idx="2">
                  <c:v>2.98</c:v>
                </c:pt>
                <c:pt idx="3">
                  <c:v>2.96</c:v>
                </c:pt>
                <c:pt idx="4">
                  <c:v>4.5199999999999996</c:v>
                </c:pt>
              </c:numCache>
            </c:numRef>
          </c:val>
          <c:extLst>
            <c:ext xmlns:c16="http://schemas.microsoft.com/office/drawing/2014/chart" uri="{C3380CC4-5D6E-409C-BE32-E72D297353CC}">
              <c16:uniqueId val="{00000000-0446-4746-87DE-8D5D1E9BED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6.98</c:v>
                </c:pt>
                <c:pt idx="1">
                  <c:v>3.99</c:v>
                </c:pt>
                <c:pt idx="2">
                  <c:v>5.72</c:v>
                </c:pt>
                <c:pt idx="3">
                  <c:v>7.01</c:v>
                </c:pt>
                <c:pt idx="4">
                  <c:v>9.7799999999999994</c:v>
                </c:pt>
              </c:numCache>
            </c:numRef>
          </c:val>
          <c:extLst>
            <c:ext xmlns:c16="http://schemas.microsoft.com/office/drawing/2014/chart" uri="{C3380CC4-5D6E-409C-BE32-E72D297353CC}">
              <c16:uniqueId val="{00000001-0446-4746-87DE-8D5D1E9BED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-0.18</c:v>
                </c:pt>
                <c:pt idx="1">
                  <c:v>-2.94</c:v>
                </c:pt>
                <c:pt idx="2">
                  <c:v>3.79</c:v>
                </c:pt>
                <c:pt idx="3">
                  <c:v>3.11</c:v>
                </c:pt>
                <c:pt idx="4">
                  <c:v>4.1500000000000004</c:v>
                </c:pt>
              </c:numCache>
            </c:numRef>
          </c:val>
          <c:smooth val="0"/>
          <c:extLst>
            <c:ext xmlns:c16="http://schemas.microsoft.com/office/drawing/2014/chart" uri="{C3380CC4-5D6E-409C-BE32-E72D297353CC}">
              <c16:uniqueId val="{00000002-0446-4746-87DE-8D5D1E9BED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7C-4684-BE01-73C118EA9C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7C-4684-BE01-73C118EA9C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7C-4684-BE01-73C118EA9C3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0.03</c:v>
                </c:pt>
                <c:pt idx="8">
                  <c:v>#N/A</c:v>
                </c:pt>
                <c:pt idx="9">
                  <c:v>0.04</c:v>
                </c:pt>
              </c:numCache>
            </c:numRef>
          </c:val>
          <c:extLst>
            <c:ext xmlns:c16="http://schemas.microsoft.com/office/drawing/2014/chart" uri="{C3380CC4-5D6E-409C-BE32-E72D297353CC}">
              <c16:uniqueId val="{00000003-627C-4684-BE01-73C118EA9C3C}"/>
            </c:ext>
          </c:extLst>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0.02</c:v>
                </c:pt>
                <c:pt idx="4">
                  <c:v>#N/A</c:v>
                </c:pt>
                <c:pt idx="5">
                  <c:v>7.0000000000000007E-2</c:v>
                </c:pt>
                <c:pt idx="6">
                  <c:v>#N/A</c:v>
                </c:pt>
                <c:pt idx="7">
                  <c:v>0.05</c:v>
                </c:pt>
                <c:pt idx="8">
                  <c:v>#N/A</c:v>
                </c:pt>
                <c:pt idx="9">
                  <c:v>0.1</c:v>
                </c:pt>
              </c:numCache>
            </c:numRef>
          </c:val>
          <c:extLst>
            <c:ext xmlns:c16="http://schemas.microsoft.com/office/drawing/2014/chart" uri="{C3380CC4-5D6E-409C-BE32-E72D297353CC}">
              <c16:uniqueId val="{00000004-627C-4684-BE01-73C118EA9C3C}"/>
            </c:ext>
          </c:extLst>
        </c:ser>
        <c:ser>
          <c:idx val="5"/>
          <c:order val="5"/>
          <c:tx>
            <c:strRef>
              <c:f>データシート!$A$32</c:f>
              <c:strCache>
                <c:ptCount val="1"/>
                <c:pt idx="0">
                  <c:v>電気通信事業特別会計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0.17</c:v>
                </c:pt>
                <c:pt idx="2">
                  <c:v>#N/A</c:v>
                </c:pt>
                <c:pt idx="3">
                  <c:v>0.28999999999999998</c:v>
                </c:pt>
                <c:pt idx="4">
                  <c:v>#N/A</c:v>
                </c:pt>
                <c:pt idx="5">
                  <c:v>0.18</c:v>
                </c:pt>
                <c:pt idx="6">
                  <c:v>#N/A</c:v>
                </c:pt>
                <c:pt idx="7">
                  <c:v>0.22</c:v>
                </c:pt>
                <c:pt idx="8">
                  <c:v>#N/A</c:v>
                </c:pt>
                <c:pt idx="9">
                  <c:v>0.17</c:v>
                </c:pt>
              </c:numCache>
            </c:numRef>
          </c:val>
          <c:extLst>
            <c:ext xmlns:c16="http://schemas.microsoft.com/office/drawing/2014/chart" uri="{C3380CC4-5D6E-409C-BE32-E72D297353CC}">
              <c16:uniqueId val="{00000005-627C-4684-BE01-73C118EA9C3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0.35</c:v>
                </c:pt>
                <c:pt idx="2">
                  <c:v>#N/A</c:v>
                </c:pt>
                <c:pt idx="3">
                  <c:v>0.26</c:v>
                </c:pt>
                <c:pt idx="4">
                  <c:v>#N/A</c:v>
                </c:pt>
                <c:pt idx="5">
                  <c:v>0.23</c:v>
                </c:pt>
                <c:pt idx="6">
                  <c:v>#N/A</c:v>
                </c:pt>
                <c:pt idx="7">
                  <c:v>0.25</c:v>
                </c:pt>
                <c:pt idx="8">
                  <c:v>#N/A</c:v>
                </c:pt>
                <c:pt idx="9">
                  <c:v>0.18</c:v>
                </c:pt>
              </c:numCache>
            </c:numRef>
          </c:val>
          <c:extLst>
            <c:ext xmlns:c16="http://schemas.microsoft.com/office/drawing/2014/chart" uri="{C3380CC4-5D6E-409C-BE32-E72D297353CC}">
              <c16:uniqueId val="{00000006-627C-4684-BE01-73C118EA9C3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0.19</c:v>
                </c:pt>
                <c:pt idx="2">
                  <c:v>#N/A</c:v>
                </c:pt>
                <c:pt idx="3">
                  <c:v>0.57999999999999996</c:v>
                </c:pt>
                <c:pt idx="4">
                  <c:v>#N/A</c:v>
                </c:pt>
                <c:pt idx="5">
                  <c:v>1.07</c:v>
                </c:pt>
                <c:pt idx="6">
                  <c:v>#N/A</c:v>
                </c:pt>
                <c:pt idx="7">
                  <c:v>0.62</c:v>
                </c:pt>
                <c:pt idx="8">
                  <c:v>#N/A</c:v>
                </c:pt>
                <c:pt idx="9">
                  <c:v>0.31</c:v>
                </c:pt>
              </c:numCache>
            </c:numRef>
          </c:val>
          <c:extLst>
            <c:ext xmlns:c16="http://schemas.microsoft.com/office/drawing/2014/chart" uri="{C3380CC4-5D6E-409C-BE32-E72D297353CC}">
              <c16:uniqueId val="{00000007-627C-4684-BE01-73C118EA9C3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0.21</c:v>
                </c:pt>
                <c:pt idx="2">
                  <c:v>#N/A</c:v>
                </c:pt>
                <c:pt idx="3">
                  <c:v>0.56999999999999995</c:v>
                </c:pt>
                <c:pt idx="4">
                  <c:v>#N/A</c:v>
                </c:pt>
                <c:pt idx="5">
                  <c:v>1.1599999999999999</c:v>
                </c:pt>
                <c:pt idx="6">
                  <c:v>#N/A</c:v>
                </c:pt>
                <c:pt idx="7">
                  <c:v>1.7</c:v>
                </c:pt>
                <c:pt idx="8">
                  <c:v>#N/A</c:v>
                </c:pt>
                <c:pt idx="9">
                  <c:v>2.29</c:v>
                </c:pt>
              </c:numCache>
            </c:numRef>
          </c:val>
          <c:extLst>
            <c:ext xmlns:c16="http://schemas.microsoft.com/office/drawing/2014/chart" uri="{C3380CC4-5D6E-409C-BE32-E72D297353CC}">
              <c16:uniqueId val="{00000008-627C-4684-BE01-73C118EA9C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2.79</c:v>
                </c:pt>
                <c:pt idx="2">
                  <c:v>#N/A</c:v>
                </c:pt>
                <c:pt idx="3">
                  <c:v>2.93</c:v>
                </c:pt>
                <c:pt idx="4">
                  <c:v>#N/A</c:v>
                </c:pt>
                <c:pt idx="5">
                  <c:v>2.79</c:v>
                </c:pt>
                <c:pt idx="6">
                  <c:v>#N/A</c:v>
                </c:pt>
                <c:pt idx="7">
                  <c:v>2.73</c:v>
                </c:pt>
                <c:pt idx="8">
                  <c:v>#N/A</c:v>
                </c:pt>
                <c:pt idx="9">
                  <c:v>4.33</c:v>
                </c:pt>
              </c:numCache>
            </c:numRef>
          </c:val>
          <c:extLst>
            <c:ext xmlns:c16="http://schemas.microsoft.com/office/drawing/2014/chart" uri="{C3380CC4-5D6E-409C-BE32-E72D297353CC}">
              <c16:uniqueId val="{00000009-627C-4684-BE01-73C118EA9C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1965</c:v>
                </c:pt>
                <c:pt idx="5">
                  <c:v>1801</c:v>
                </c:pt>
                <c:pt idx="8">
                  <c:v>1706</c:v>
                </c:pt>
                <c:pt idx="11">
                  <c:v>1616</c:v>
                </c:pt>
                <c:pt idx="14">
                  <c:v>1622</c:v>
                </c:pt>
              </c:numCache>
            </c:numRef>
          </c:val>
          <c:extLst>
            <c:ext xmlns:c16="http://schemas.microsoft.com/office/drawing/2014/chart" uri="{C3380CC4-5D6E-409C-BE32-E72D297353CC}">
              <c16:uniqueId val="{00000000-DFF2-4631-8A15-B769A272A7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1</c:v>
                </c:pt>
                <c:pt idx="9">
                  <c:v>1</c:v>
                </c:pt>
                <c:pt idx="12">
                  <c:v>0</c:v>
                </c:pt>
              </c:numCache>
            </c:numRef>
          </c:val>
          <c:extLst>
            <c:ext xmlns:c16="http://schemas.microsoft.com/office/drawing/2014/chart" uri="{C3380CC4-5D6E-409C-BE32-E72D297353CC}">
              <c16:uniqueId val="{00000001-DFF2-4631-8A15-B769A272A7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6</c:v>
                </c:pt>
                <c:pt idx="6">
                  <c:v>4</c:v>
                </c:pt>
                <c:pt idx="9">
                  <c:v>4</c:v>
                </c:pt>
                <c:pt idx="12">
                  <c:v>4</c:v>
                </c:pt>
              </c:numCache>
            </c:numRef>
          </c:val>
          <c:extLst>
            <c:ext xmlns:c16="http://schemas.microsoft.com/office/drawing/2014/chart" uri="{C3380CC4-5D6E-409C-BE32-E72D297353CC}">
              <c16:uniqueId val="{00000002-DFF2-4631-8A15-B769A272A7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102</c:v>
                </c:pt>
                <c:pt idx="3">
                  <c:v>109</c:v>
                </c:pt>
                <c:pt idx="6">
                  <c:v>109</c:v>
                </c:pt>
                <c:pt idx="9">
                  <c:v>73</c:v>
                </c:pt>
                <c:pt idx="12">
                  <c:v>75</c:v>
                </c:pt>
              </c:numCache>
            </c:numRef>
          </c:val>
          <c:extLst>
            <c:ext xmlns:c16="http://schemas.microsoft.com/office/drawing/2014/chart" uri="{C3380CC4-5D6E-409C-BE32-E72D297353CC}">
              <c16:uniqueId val="{00000003-DFF2-4631-8A15-B769A272A7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692</c:v>
                </c:pt>
                <c:pt idx="3">
                  <c:v>715</c:v>
                </c:pt>
                <c:pt idx="6">
                  <c:v>735</c:v>
                </c:pt>
                <c:pt idx="9">
                  <c:v>739</c:v>
                </c:pt>
                <c:pt idx="12">
                  <c:v>726</c:v>
                </c:pt>
              </c:numCache>
            </c:numRef>
          </c:val>
          <c:extLst>
            <c:ext xmlns:c16="http://schemas.microsoft.com/office/drawing/2014/chart" uri="{C3380CC4-5D6E-409C-BE32-E72D297353CC}">
              <c16:uniqueId val="{00000004-DFF2-4631-8A15-B769A272A7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F2-4631-8A15-B769A272A7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F2-4631-8A15-B769A272A7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1944</c:v>
                </c:pt>
                <c:pt idx="3">
                  <c:v>1770</c:v>
                </c:pt>
                <c:pt idx="6">
                  <c:v>1611</c:v>
                </c:pt>
                <c:pt idx="9">
                  <c:v>1495</c:v>
                </c:pt>
                <c:pt idx="12">
                  <c:v>1530</c:v>
                </c:pt>
              </c:numCache>
            </c:numRef>
          </c:val>
          <c:extLst>
            <c:ext xmlns:c16="http://schemas.microsoft.com/office/drawing/2014/chart" uri="{C3380CC4-5D6E-409C-BE32-E72D297353CC}">
              <c16:uniqueId val="{00000007-DFF2-4631-8A15-B769A272A7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780</c:v>
                </c:pt>
                <c:pt idx="2">
                  <c:v>#N/A</c:v>
                </c:pt>
                <c:pt idx="3">
                  <c:v>#N/A</c:v>
                </c:pt>
                <c:pt idx="4">
                  <c:v>799</c:v>
                </c:pt>
                <c:pt idx="5">
                  <c:v>#N/A</c:v>
                </c:pt>
                <c:pt idx="6">
                  <c:v>#N/A</c:v>
                </c:pt>
                <c:pt idx="7">
                  <c:v>754</c:v>
                </c:pt>
                <c:pt idx="8">
                  <c:v>#N/A</c:v>
                </c:pt>
                <c:pt idx="9">
                  <c:v>#N/A</c:v>
                </c:pt>
                <c:pt idx="10">
                  <c:v>696</c:v>
                </c:pt>
                <c:pt idx="11">
                  <c:v>#N/A</c:v>
                </c:pt>
                <c:pt idx="12">
                  <c:v>#N/A</c:v>
                </c:pt>
                <c:pt idx="13">
                  <c:v>713</c:v>
                </c:pt>
                <c:pt idx="14">
                  <c:v>#N/A</c:v>
                </c:pt>
              </c:numCache>
            </c:numRef>
          </c:val>
          <c:smooth val="0"/>
          <c:extLst>
            <c:ext xmlns:c16="http://schemas.microsoft.com/office/drawing/2014/chart" uri="{C3380CC4-5D6E-409C-BE32-E72D297353CC}">
              <c16:uniqueId val="{00000008-DFF2-4631-8A15-B769A272A7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14639</c:v>
                </c:pt>
                <c:pt idx="5">
                  <c:v>14164</c:v>
                </c:pt>
                <c:pt idx="8">
                  <c:v>14097</c:v>
                </c:pt>
                <c:pt idx="11">
                  <c:v>13952</c:v>
                </c:pt>
                <c:pt idx="14">
                  <c:v>13844</c:v>
                </c:pt>
              </c:numCache>
            </c:numRef>
          </c:val>
          <c:extLst>
            <c:ext xmlns:c16="http://schemas.microsoft.com/office/drawing/2014/chart" uri="{C3380CC4-5D6E-409C-BE32-E72D297353CC}">
              <c16:uniqueId val="{00000000-DA09-4925-A7C9-9E093F38CD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498</c:v>
                </c:pt>
                <c:pt idx="5">
                  <c:v>462</c:v>
                </c:pt>
                <c:pt idx="8">
                  <c:v>451</c:v>
                </c:pt>
                <c:pt idx="11">
                  <c:v>446</c:v>
                </c:pt>
                <c:pt idx="14">
                  <c:v>398</c:v>
                </c:pt>
              </c:numCache>
            </c:numRef>
          </c:val>
          <c:extLst>
            <c:ext xmlns:c16="http://schemas.microsoft.com/office/drawing/2014/chart" uri="{C3380CC4-5D6E-409C-BE32-E72D297353CC}">
              <c16:uniqueId val="{00000001-DA09-4925-A7C9-9E093F38CD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3453</c:v>
                </c:pt>
                <c:pt idx="5">
                  <c:v>3572</c:v>
                </c:pt>
                <c:pt idx="8">
                  <c:v>3552</c:v>
                </c:pt>
                <c:pt idx="11">
                  <c:v>3903</c:v>
                </c:pt>
                <c:pt idx="14">
                  <c:v>4007</c:v>
                </c:pt>
              </c:numCache>
            </c:numRef>
          </c:val>
          <c:extLst>
            <c:ext xmlns:c16="http://schemas.microsoft.com/office/drawing/2014/chart" uri="{C3380CC4-5D6E-409C-BE32-E72D297353CC}">
              <c16:uniqueId val="{00000002-DA09-4925-A7C9-9E093F38CD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09-4925-A7C9-9E093F38CD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09-4925-A7C9-9E093F38CD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09-4925-A7C9-9E093F38CD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2109</c:v>
                </c:pt>
                <c:pt idx="3">
                  <c:v>2029</c:v>
                </c:pt>
                <c:pt idx="6">
                  <c:v>2011</c:v>
                </c:pt>
                <c:pt idx="9">
                  <c:v>1955</c:v>
                </c:pt>
                <c:pt idx="12">
                  <c:v>1927</c:v>
                </c:pt>
              </c:numCache>
            </c:numRef>
          </c:val>
          <c:extLst>
            <c:ext xmlns:c16="http://schemas.microsoft.com/office/drawing/2014/chart" uri="{C3380CC4-5D6E-409C-BE32-E72D297353CC}">
              <c16:uniqueId val="{00000006-DA09-4925-A7C9-9E093F38CD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656</c:v>
                </c:pt>
                <c:pt idx="3">
                  <c:v>559</c:v>
                </c:pt>
                <c:pt idx="6">
                  <c:v>517</c:v>
                </c:pt>
                <c:pt idx="9">
                  <c:v>462</c:v>
                </c:pt>
                <c:pt idx="12">
                  <c:v>464</c:v>
                </c:pt>
              </c:numCache>
            </c:numRef>
          </c:val>
          <c:extLst>
            <c:ext xmlns:c16="http://schemas.microsoft.com/office/drawing/2014/chart" uri="{C3380CC4-5D6E-409C-BE32-E72D297353CC}">
              <c16:uniqueId val="{00000007-DA09-4925-A7C9-9E093F38CD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8109</c:v>
                </c:pt>
                <c:pt idx="3">
                  <c:v>7534</c:v>
                </c:pt>
                <c:pt idx="6">
                  <c:v>7112</c:v>
                </c:pt>
                <c:pt idx="9">
                  <c:v>6909</c:v>
                </c:pt>
                <c:pt idx="12">
                  <c:v>6465</c:v>
                </c:pt>
              </c:numCache>
            </c:numRef>
          </c:val>
          <c:extLst>
            <c:ext xmlns:c16="http://schemas.microsoft.com/office/drawing/2014/chart" uri="{C3380CC4-5D6E-409C-BE32-E72D297353CC}">
              <c16:uniqueId val="{00000008-DA09-4925-A7C9-9E093F38CD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41</c:v>
                </c:pt>
                <c:pt idx="3">
                  <c:v>34</c:v>
                </c:pt>
                <c:pt idx="6">
                  <c:v>30</c:v>
                </c:pt>
                <c:pt idx="9">
                  <c:v>25</c:v>
                </c:pt>
                <c:pt idx="12">
                  <c:v>20</c:v>
                </c:pt>
              </c:numCache>
            </c:numRef>
          </c:val>
          <c:extLst>
            <c:ext xmlns:c16="http://schemas.microsoft.com/office/drawing/2014/chart" uri="{C3380CC4-5D6E-409C-BE32-E72D297353CC}">
              <c16:uniqueId val="{00000009-DA09-4925-A7C9-9E093F38CD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13185</c:v>
                </c:pt>
                <c:pt idx="3">
                  <c:v>12964</c:v>
                </c:pt>
                <c:pt idx="6">
                  <c:v>13255</c:v>
                </c:pt>
                <c:pt idx="9">
                  <c:v>13467</c:v>
                </c:pt>
                <c:pt idx="12">
                  <c:v>13737</c:v>
                </c:pt>
              </c:numCache>
            </c:numRef>
          </c:val>
          <c:extLst>
            <c:ext xmlns:c16="http://schemas.microsoft.com/office/drawing/2014/chart" uri="{C3380CC4-5D6E-409C-BE32-E72D297353CC}">
              <c16:uniqueId val="{0000000A-DA09-4925-A7C9-9E093F38CD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5510</c:v>
                </c:pt>
                <c:pt idx="2">
                  <c:v>#N/A</c:v>
                </c:pt>
                <c:pt idx="3">
                  <c:v>#N/A</c:v>
                </c:pt>
                <c:pt idx="4">
                  <c:v>4923</c:v>
                </c:pt>
                <c:pt idx="5">
                  <c:v>#N/A</c:v>
                </c:pt>
                <c:pt idx="6">
                  <c:v>#N/A</c:v>
                </c:pt>
                <c:pt idx="7">
                  <c:v>4824</c:v>
                </c:pt>
                <c:pt idx="8">
                  <c:v>#N/A</c:v>
                </c:pt>
                <c:pt idx="9">
                  <c:v>#N/A</c:v>
                </c:pt>
                <c:pt idx="10">
                  <c:v>4516</c:v>
                </c:pt>
                <c:pt idx="11">
                  <c:v>#N/A</c:v>
                </c:pt>
                <c:pt idx="12">
                  <c:v>#N/A</c:v>
                </c:pt>
                <c:pt idx="13">
                  <c:v>4364</c:v>
                </c:pt>
                <c:pt idx="14">
                  <c:v>#N/A</c:v>
                </c:pt>
              </c:numCache>
            </c:numRef>
          </c:val>
          <c:smooth val="0"/>
          <c:extLst>
            <c:ext xmlns:c16="http://schemas.microsoft.com/office/drawing/2014/chart" uri="{C3380CC4-5D6E-409C-BE32-E72D297353CC}">
              <c16:uniqueId val="{0000000B-DA09-4925-A7C9-9E093F38CD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396</c:v>
                </c:pt>
                <c:pt idx="1">
                  <c:v>503</c:v>
                </c:pt>
                <c:pt idx="2">
                  <c:v>689</c:v>
                </c:pt>
              </c:numCache>
            </c:numRef>
          </c:val>
          <c:extLst>
            <c:ext xmlns:c16="http://schemas.microsoft.com/office/drawing/2014/chart" uri="{C3380CC4-5D6E-409C-BE32-E72D297353CC}">
              <c16:uniqueId val="{00000000-355A-4C1F-8144-BA390FF3F8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1825</c:v>
                </c:pt>
                <c:pt idx="1">
                  <c:v>2090</c:v>
                </c:pt>
                <c:pt idx="2">
                  <c:v>2065</c:v>
                </c:pt>
              </c:numCache>
            </c:numRef>
          </c:val>
          <c:extLst>
            <c:ext xmlns:c16="http://schemas.microsoft.com/office/drawing/2014/chart" uri="{C3380CC4-5D6E-409C-BE32-E72D297353CC}">
              <c16:uniqueId val="{00000001-355A-4C1F-8144-BA390FF3F8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2713</c:v>
                </c:pt>
                <c:pt idx="1">
                  <c:v>2681</c:v>
                </c:pt>
                <c:pt idx="2">
                  <c:v>2619</c:v>
                </c:pt>
              </c:numCache>
            </c:numRef>
          </c:val>
          <c:extLst>
            <c:ext xmlns:c16="http://schemas.microsoft.com/office/drawing/2014/chart" uri="{C3380CC4-5D6E-409C-BE32-E72D297353CC}">
              <c16:uniqueId val="{00000002-355A-4C1F-8144-BA390FF3F8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は新発債の抑制や合併前後の大型建設事業の償還終了に伴い、近年減少していたが、令和４年度は平成３０年度～令和元年度実施の小中学校空調整備事業などの元金償還開始により増加している。今後は令和３年度で完了したごみ処理施設整備（事務組合事業）や、現在実施中の公立病院改築、石見中学校改築、道の駅整備等の大型建設事業により、元利償還金の増加が懸念される。引き続き新発債の発行制限や事業精査を行うとともに、耐用年数を踏まえた適切な償還年限の設定や繰上償還を行い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２１年度以降、地方債の新規借入の抑制を行ってきたことや合併前後の大型建設事業の償還終了により、起債残高が減少傾向にあったが、令和元年度・２年度の防災行政無線更新事業や令和３年度で完了したごみ処理施設整備事業などにより残高が増加しており、公債費負担の抑制のため、令和２年度、３年度は繰上償還を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現在実施中の公立病院改築、石見中学校改築、道の駅整備等の大型建設事業により、今後起債残高が増える見込みである。起債の抑制や他の事業の縮小・見直し、減債基金の計画的な積立、取り崩し、繰上償還など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令和４年度の基金残高は、普通会計で５３億７千４百万円となっており、前年度から１億１百万円の増加となっている。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減債基金残高が２千５百万円減少し、その他特定目的金が事業実施に伴う取崩しにより６千２百万円減少したものの、前年度決算剰余金や普通交付税の追加交付分を財政調整基金などに積み立てたことにより、財政調整基金残高が１億８千６百万円増加したこと等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現在実施中の邑智病院改築や石見中学校改築、道の駅整備事業などにより財政負担が増えるため、その他特定目的基金の有効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災害への備え等のため、過去の実績等を踏まえ５～６億円程度を目途に積み立てることとしているが、今後の公共施設の除却費用の確保や様々な財政需要に対応するため、更なる積立額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減債基金については、新発債の普通建設事業への充当額を上限５億円としており、止むを得ず上限を超える場合は、必要な償還額を減債基金に積み立て今後の償還に備える。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endParaRPr kumimoji="1" lang="en-US" altLang="ja-JP"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（３）町内小学校、中学校の教育環境充実のため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（４）新型コロナウイルス感染症に関する支援・対策のため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（５）町内県立高校（矢上高等学校・石見養護学校）支援のため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（６）その他（文化財保護、環境保全など）</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「電気通信事業基金」／邑南町電気通信事業の円滑な運営を図るため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特定目的基金残高は６千２百万円減少している。主な理由は、まちづくり推進基金が道の駅整備事業や研修施設整備事業の実施により残高が２千９百万円減の９千７百万円に、まち・ひと・しごと創生基金が地区別戦略発展事業の実施により残高が２千５百万円減の３千万円に、日本一の子育て村推進基金が子育て村推進事業の実施により残高が１千５百万円減の２億４千２百万円に減少しているため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現在実施中の邑智病院改築や石見中学校改築、道の駅整備事業などにより財政負担が増えるため、その他特定目的基金の有効活用を図っていく。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令和４年度の基金残高は、６億８千９百万円となっており、前年度から１億８千６百万円の増加となっている。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前年度決算剰余金や追加交付された普通交付税の一部を財政調整基金に積み立てたことや、適切な財源の確保と歳出の精査に努めたことにより財政調整基金の取り崩しを行わない財政運営を行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邑南町行財政改善計画や公共施設等総合管理計画に基づいた施設の統合・廃止の取組みを着実に進め、残高を確保していく。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災害への備え等のため、過去の実績等を踏まえ５～６億円程度を目途に積み立てることとしているが、今後の公共施設の除却費用の確保や様々な財政需要に対応するため、更なる積み立て額確保に努める。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令和４年度の基金残高は、２０億６千５百万円となっており、前年度から２千５百万円の減額となっている。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これは、令和３年度は決算剰余金のうちの大部分を減債基金に積み立てたが、令和４年度は決算剰余金のうち大部分を財政調整基金に積み立て、一部を減債基金に積み立てたことにより、取り崩し額が積み立て額を上回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現在、新発債については普通建設事業への充当額を５億円以内と設定し制限をかけており、今後もこの方針を継続し起債抑制を図っていく。一方で、止むを得ず上限を超える新発債については、将来の負担に備え必要な償還額を積み立て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9,961
9,884
419.29
14,248,069
13,872,841
318,394
7,051,312
13,737,279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人口の減少や全国平均を上回る高齢化率（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月末</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％）に加え、町内に中心となる産業が少ないこと等により、財政基盤が弱く、類似団体平均をかなり下回っている。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基づく施設の統合・廃止や組織の見直し等により、邑南町行財政改善計画を着実に実行し、現在行っている新発債の制限の継続による公債費の減少に努め、活力あるまちづくりを展開しつつ、行政の効率化を進めることによって、財政の健全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xdr:cNvCxnSpPr/>
      </xdr:nvCxnSpPr>
      <xdr:spPr>
        <a:xfrm flipV="1">
          <a:off x="4514850" y="6101443"/>
          <a:ext cx="0" cy="1224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4584700" y="58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425950" y="6101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xdr:cNvCxnSpPr/>
      </xdr:nvCxnSpPr>
      <xdr:spPr>
        <a:xfrm flipV="1">
          <a:off x="3752850" y="7291615"/>
          <a:ext cx="762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xdr:cNvCxnSpPr/>
      </xdr:nvCxnSpPr>
      <xdr:spPr>
        <a:xfrm>
          <a:off x="29400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3702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xdr:cNvSpPr txBox="1"/>
      </xdr:nvSpPr>
      <xdr:spPr>
        <a:xfrm>
          <a:off x="340995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61685</xdr:rowOff>
    </xdr:to>
    <xdr:cxnSp macro="">
      <xdr:nvCxnSpPr>
        <xdr:cNvPr id="77" name="直線コネクタ 76"/>
        <xdr:cNvCxnSpPr/>
      </xdr:nvCxnSpPr>
      <xdr:spPr>
        <a:xfrm>
          <a:off x="2127250" y="73260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28892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xdr:cNvSpPr txBox="1"/>
      </xdr:nvSpPr>
      <xdr:spPr>
        <a:xfrm>
          <a:off x="25971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xdr:cNvCxnSpPr/>
      </xdr:nvCxnSpPr>
      <xdr:spPr>
        <a:xfrm>
          <a:off x="1333500" y="7326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0955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7843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282700" y="688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9715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464050" y="7247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4584700" y="714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xdr:cNvSpPr/>
      </xdr:nvSpPr>
      <xdr:spPr>
        <a:xfrm>
          <a:off x="37020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xdr:cNvSpPr txBox="1"/>
      </xdr:nvSpPr>
      <xdr:spPr>
        <a:xfrm>
          <a:off x="3409950" y="736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2889250" y="72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5971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0955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7843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xdr:cNvSpPr/>
      </xdr:nvSpPr>
      <xdr:spPr>
        <a:xfrm>
          <a:off x="12827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xdr:cNvSpPr txBox="1"/>
      </xdr:nvSpPr>
      <xdr:spPr>
        <a:xfrm>
          <a:off x="9715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町村合併まで福祉施設の運営を直営で行っていたため、近隣自治体と比較して職員数が多い状態にあったが、施設の民間譲渡等を行い職員数の削減を行ってきた。近年は比率が減少傾向にあったが、令和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年度は公債費の増加や普通交付税、臨時財政対策債の減少などにより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ポイント上昇し、依然として高い比率となっている。現在行っている地方債の発行抑制を継続するとともに、予算編成方針に邑南町行財政改善計画の確実な実行を掲げ、経常収支比率の改善に努めていく。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xdr:cNvCxnSpPr/>
      </xdr:nvCxnSpPr>
      <xdr:spPr>
        <a:xfrm flipV="1">
          <a:off x="4514850" y="9574022"/>
          <a:ext cx="0" cy="1495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45847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425950" y="110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xdr:cNvSpPr txBox="1"/>
      </xdr:nvSpPr>
      <xdr:spPr>
        <a:xfrm>
          <a:off x="4584700" y="932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xdr:cNvCxnSpPr/>
      </xdr:nvCxnSpPr>
      <xdr:spPr>
        <a:xfrm>
          <a:off x="4425950" y="9574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77978</xdr:rowOff>
    </xdr:from>
    <xdr:to>
      <xdr:col>23</xdr:col>
      <xdr:colOff>133350</xdr:colOff>
      <xdr:row>64</xdr:row>
      <xdr:rowOff>131064</xdr:rowOff>
    </xdr:to>
    <xdr:cxnSp macro="">
      <xdr:nvCxnSpPr>
        <xdr:cNvPr id="132" name="直線コネクタ 131"/>
        <xdr:cNvCxnSpPr/>
      </xdr:nvCxnSpPr>
      <xdr:spPr>
        <a:xfrm>
          <a:off x="3752850" y="10644378"/>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xdr:cNvSpPr txBox="1"/>
      </xdr:nvSpPr>
      <xdr:spPr>
        <a:xfrm>
          <a:off x="4584700" y="10325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464050" y="10474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77978</xdr:rowOff>
    </xdr:from>
    <xdr:to>
      <xdr:col>19</xdr:col>
      <xdr:colOff>133350</xdr:colOff>
      <xdr:row>65</xdr:row>
      <xdr:rowOff>51308</xdr:rowOff>
    </xdr:to>
    <xdr:cxnSp macro="">
      <xdr:nvCxnSpPr>
        <xdr:cNvPr id="135" name="直線コネクタ 134"/>
        <xdr:cNvCxnSpPr/>
      </xdr:nvCxnSpPr>
      <xdr:spPr>
        <a:xfrm flipV="1">
          <a:off x="2940050" y="10644378"/>
          <a:ext cx="8128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xdr:cNvSpPr/>
      </xdr:nvSpPr>
      <xdr:spPr>
        <a:xfrm>
          <a:off x="3702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xdr:cNvSpPr txBox="1"/>
      </xdr:nvSpPr>
      <xdr:spPr>
        <a:xfrm>
          <a:off x="3409950" y="10149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66</xdr:row>
      <xdr:rowOff>39116</xdr:rowOff>
    </xdr:to>
    <xdr:cxnSp macro="">
      <xdr:nvCxnSpPr>
        <xdr:cNvPr id="138" name="直線コネクタ 137"/>
        <xdr:cNvCxnSpPr/>
      </xdr:nvCxnSpPr>
      <xdr:spPr>
        <a:xfrm flipV="1">
          <a:off x="2127250" y="10782808"/>
          <a:ext cx="8128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xdr:cNvSpPr/>
      </xdr:nvSpPr>
      <xdr:spPr>
        <a:xfrm>
          <a:off x="2889250" y="10556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40" name="テキスト ボックス 139"/>
        <xdr:cNvSpPr txBox="1"/>
      </xdr:nvSpPr>
      <xdr:spPr>
        <a:xfrm>
          <a:off x="2597150" y="1033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39116</xdr:rowOff>
    </xdr:to>
    <xdr:cxnSp macro="">
      <xdr:nvCxnSpPr>
        <xdr:cNvPr id="141" name="直線コネクタ 140"/>
        <xdr:cNvCxnSpPr/>
      </xdr:nvCxnSpPr>
      <xdr:spPr>
        <a:xfrm>
          <a:off x="1333500" y="10921238"/>
          <a:ext cx="7937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xdr:cNvSpPr/>
      </xdr:nvSpPr>
      <xdr:spPr>
        <a:xfrm>
          <a:off x="2095500" y="10617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3" name="テキスト ボックス 142"/>
        <xdr:cNvSpPr txBox="1"/>
      </xdr:nvSpPr>
      <xdr:spPr>
        <a:xfrm>
          <a:off x="178435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xdr:cNvSpPr txBox="1"/>
      </xdr:nvSpPr>
      <xdr:spPr>
        <a:xfrm>
          <a:off x="971550" y="1036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51" name="楕円 150"/>
        <xdr:cNvSpPr/>
      </xdr:nvSpPr>
      <xdr:spPr>
        <a:xfrm>
          <a:off x="4464050" y="10646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52341</xdr:rowOff>
    </xdr:from>
    <xdr:ext cx="762000" cy="259045"/>
    <xdr:sp macro="" textlink="">
      <xdr:nvSpPr>
        <xdr:cNvPr id="152" name="財政構造の弾力性該当値テキスト"/>
        <xdr:cNvSpPr txBox="1"/>
      </xdr:nvSpPr>
      <xdr:spPr>
        <a:xfrm>
          <a:off x="4584700" y="1061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3" name="楕円 152"/>
        <xdr:cNvSpPr/>
      </xdr:nvSpPr>
      <xdr:spPr>
        <a:xfrm>
          <a:off x="370205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4" name="テキスト ボックス 153"/>
        <xdr:cNvSpPr txBox="1"/>
      </xdr:nvSpPr>
      <xdr:spPr>
        <a:xfrm>
          <a:off x="3409950" y="1067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5" name="楕円 154"/>
        <xdr:cNvSpPr/>
      </xdr:nvSpPr>
      <xdr:spPr>
        <a:xfrm>
          <a:off x="2889250" y="10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6" name="テキスト ボックス 155"/>
        <xdr:cNvSpPr txBox="1"/>
      </xdr:nvSpPr>
      <xdr:spPr>
        <a:xfrm>
          <a:off x="2597150" y="1081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7" name="楕円 156"/>
        <xdr:cNvSpPr/>
      </xdr:nvSpPr>
      <xdr:spPr>
        <a:xfrm>
          <a:off x="2095500" y="108912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8" name="テキスト ボックス 157"/>
        <xdr:cNvSpPr txBox="1"/>
      </xdr:nvSpPr>
      <xdr:spPr>
        <a:xfrm>
          <a:off x="1784350" y="1097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145288</xdr:rowOff>
    </xdr:from>
    <xdr:to>
      <xdr:col>7</xdr:col>
      <xdr:colOff>31750</xdr:colOff>
      <xdr:row>66</xdr:row>
      <xdr:rowOff>75438</xdr:rowOff>
    </xdr:to>
    <xdr:sp macro="" textlink="">
      <xdr:nvSpPr>
        <xdr:cNvPr id="159" name="楕円 158"/>
        <xdr:cNvSpPr/>
      </xdr:nvSpPr>
      <xdr:spPr>
        <a:xfrm>
          <a:off x="1282700" y="108767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60215</xdr:rowOff>
    </xdr:from>
    <xdr:ext cx="762000" cy="259045"/>
    <xdr:sp macro="" textlink="">
      <xdr:nvSpPr>
        <xdr:cNvPr id="160" name="テキスト ボックス 159"/>
        <xdr:cNvSpPr txBox="1"/>
      </xdr:nvSpPr>
      <xdr:spPr>
        <a:xfrm>
          <a:off x="971550" y="1095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類似団体と比較して１人当たりの人件費及び物件費が高くなっている。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人口は減少傾向にあるが、面積は広大で居住地が分散しているため窓口業務等行政サービスの集約化が難しく、職員の削減、施設の統合等による維持管理経費の削減が行えていないことが一因である。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xdr:cNvCxnSpPr/>
      </xdr:nvCxnSpPr>
      <xdr:spPr>
        <a:xfrm flipV="1">
          <a:off x="4514850" y="13260533"/>
          <a:ext cx="0" cy="1197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xdr:cNvSpPr txBox="1"/>
      </xdr:nvSpPr>
      <xdr:spPr>
        <a:xfrm>
          <a:off x="4584700" y="144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xdr:cNvCxnSpPr/>
      </xdr:nvCxnSpPr>
      <xdr:spPr>
        <a:xfrm>
          <a:off x="4425950" y="1445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xdr:cNvSpPr txBox="1"/>
      </xdr:nvSpPr>
      <xdr:spPr>
        <a:xfrm>
          <a:off x="4584700" y="1301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xdr:cNvCxnSpPr/>
      </xdr:nvCxnSpPr>
      <xdr:spPr>
        <a:xfrm>
          <a:off x="4425950" y="13260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116687</xdr:rowOff>
    </xdr:from>
    <xdr:to>
      <xdr:col>23</xdr:col>
      <xdr:colOff>133350</xdr:colOff>
      <xdr:row>83</xdr:row>
      <xdr:rowOff>29530</xdr:rowOff>
    </xdr:to>
    <xdr:cxnSp macro="">
      <xdr:nvCxnSpPr>
        <xdr:cNvPr id="193" name="直線コネクタ 192"/>
        <xdr:cNvCxnSpPr/>
      </xdr:nvCxnSpPr>
      <xdr:spPr>
        <a:xfrm>
          <a:off x="3752850" y="13654887"/>
          <a:ext cx="762000" cy="7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143690</xdr:rowOff>
    </xdr:from>
    <xdr:ext cx="762000" cy="259045"/>
    <xdr:sp macro="" textlink="">
      <xdr:nvSpPr>
        <xdr:cNvPr id="194" name="人件費・物件費等の状況平均値テキスト"/>
        <xdr:cNvSpPr txBox="1"/>
      </xdr:nvSpPr>
      <xdr:spPr>
        <a:xfrm>
          <a:off x="4584700" y="1335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xdr:cNvSpPr/>
      </xdr:nvSpPr>
      <xdr:spPr>
        <a:xfrm>
          <a:off x="4464050" y="13500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116687</xdr:rowOff>
    </xdr:from>
    <xdr:to>
      <xdr:col>19</xdr:col>
      <xdr:colOff>133350</xdr:colOff>
      <xdr:row>82</xdr:row>
      <xdr:rowOff>123492</xdr:rowOff>
    </xdr:to>
    <xdr:cxnSp macro="">
      <xdr:nvCxnSpPr>
        <xdr:cNvPr id="196" name="直線コネクタ 195"/>
        <xdr:cNvCxnSpPr/>
      </xdr:nvCxnSpPr>
      <xdr:spPr>
        <a:xfrm flipV="1">
          <a:off x="2940050" y="13654887"/>
          <a:ext cx="812800" cy="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xdr:cNvSpPr/>
      </xdr:nvSpPr>
      <xdr:spPr>
        <a:xfrm>
          <a:off x="3702050" y="13454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xdr:cNvSpPr txBox="1"/>
      </xdr:nvSpPr>
      <xdr:spPr>
        <a:xfrm>
          <a:off x="3409950" y="1322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39641</xdr:rowOff>
    </xdr:from>
    <xdr:to>
      <xdr:col>15</xdr:col>
      <xdr:colOff>82550</xdr:colOff>
      <xdr:row>82</xdr:row>
      <xdr:rowOff>123492</xdr:rowOff>
    </xdr:to>
    <xdr:cxnSp macro="">
      <xdr:nvCxnSpPr>
        <xdr:cNvPr id="199" name="直線コネクタ 198"/>
        <xdr:cNvCxnSpPr/>
      </xdr:nvCxnSpPr>
      <xdr:spPr>
        <a:xfrm>
          <a:off x="2127250" y="13577841"/>
          <a:ext cx="8128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xdr:cNvSpPr/>
      </xdr:nvSpPr>
      <xdr:spPr>
        <a:xfrm>
          <a:off x="2889250" y="13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xdr:cNvSpPr txBox="1"/>
      </xdr:nvSpPr>
      <xdr:spPr>
        <a:xfrm>
          <a:off x="2597150" y="131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39641</xdr:rowOff>
    </xdr:from>
    <xdr:to>
      <xdr:col>11</xdr:col>
      <xdr:colOff>31750</xdr:colOff>
      <xdr:row>82</xdr:row>
      <xdr:rowOff>42582</xdr:rowOff>
    </xdr:to>
    <xdr:cxnSp macro="">
      <xdr:nvCxnSpPr>
        <xdr:cNvPr id="202" name="直線コネクタ 201"/>
        <xdr:cNvCxnSpPr/>
      </xdr:nvCxnSpPr>
      <xdr:spPr>
        <a:xfrm flipV="1">
          <a:off x="1333500" y="13577841"/>
          <a:ext cx="79375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xdr:cNvSpPr/>
      </xdr:nvSpPr>
      <xdr:spPr>
        <a:xfrm>
          <a:off x="2095500" y="13360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4" name="テキスト ボックス 203"/>
        <xdr:cNvSpPr txBox="1"/>
      </xdr:nvSpPr>
      <xdr:spPr>
        <a:xfrm>
          <a:off x="1784350" y="1313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xdr:cNvSpPr/>
      </xdr:nvSpPr>
      <xdr:spPr>
        <a:xfrm>
          <a:off x="1282700" y="133331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6" name="テキスト ボックス 205"/>
        <xdr:cNvSpPr txBox="1"/>
      </xdr:nvSpPr>
      <xdr:spPr>
        <a:xfrm>
          <a:off x="971550" y="131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150180</xdr:rowOff>
    </xdr:from>
    <xdr:to>
      <xdr:col>23</xdr:col>
      <xdr:colOff>184150</xdr:colOff>
      <xdr:row>83</xdr:row>
      <xdr:rowOff>80330</xdr:rowOff>
    </xdr:to>
    <xdr:sp macro="" textlink="">
      <xdr:nvSpPr>
        <xdr:cNvPr id="212" name="楕円 211"/>
        <xdr:cNvSpPr/>
      </xdr:nvSpPr>
      <xdr:spPr>
        <a:xfrm>
          <a:off x="4464050" y="13688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122257</xdr:rowOff>
    </xdr:from>
    <xdr:ext cx="762000" cy="259045"/>
    <xdr:sp macro="" textlink="">
      <xdr:nvSpPr>
        <xdr:cNvPr id="213" name="人件費・物件費等の状況該当値テキスト"/>
        <xdr:cNvSpPr txBox="1"/>
      </xdr:nvSpPr>
      <xdr:spPr>
        <a:xfrm>
          <a:off x="4584700" y="136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65887</xdr:rowOff>
    </xdr:from>
    <xdr:to>
      <xdr:col>19</xdr:col>
      <xdr:colOff>184150</xdr:colOff>
      <xdr:row>82</xdr:row>
      <xdr:rowOff>167487</xdr:rowOff>
    </xdr:to>
    <xdr:sp macro="" textlink="">
      <xdr:nvSpPr>
        <xdr:cNvPr id="214" name="楕円 213"/>
        <xdr:cNvSpPr/>
      </xdr:nvSpPr>
      <xdr:spPr>
        <a:xfrm>
          <a:off x="3702050" y="136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152264</xdr:rowOff>
    </xdr:from>
    <xdr:ext cx="736600" cy="259045"/>
    <xdr:sp macro="" textlink="">
      <xdr:nvSpPr>
        <xdr:cNvPr id="215" name="テキスト ボックス 214"/>
        <xdr:cNvSpPr txBox="1"/>
      </xdr:nvSpPr>
      <xdr:spPr>
        <a:xfrm>
          <a:off x="3409950" y="13690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72692</xdr:rowOff>
    </xdr:from>
    <xdr:to>
      <xdr:col>15</xdr:col>
      <xdr:colOff>133350</xdr:colOff>
      <xdr:row>83</xdr:row>
      <xdr:rowOff>2842</xdr:rowOff>
    </xdr:to>
    <xdr:sp macro="" textlink="">
      <xdr:nvSpPr>
        <xdr:cNvPr id="216" name="楕円 215"/>
        <xdr:cNvSpPr/>
      </xdr:nvSpPr>
      <xdr:spPr>
        <a:xfrm>
          <a:off x="2889250" y="136108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159069</xdr:rowOff>
    </xdr:from>
    <xdr:ext cx="762000" cy="259045"/>
    <xdr:sp macro="" textlink="">
      <xdr:nvSpPr>
        <xdr:cNvPr id="217" name="テキスト ボックス 216"/>
        <xdr:cNvSpPr txBox="1"/>
      </xdr:nvSpPr>
      <xdr:spPr>
        <a:xfrm>
          <a:off x="2597150" y="1369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160291</xdr:rowOff>
    </xdr:from>
    <xdr:to>
      <xdr:col>11</xdr:col>
      <xdr:colOff>82550</xdr:colOff>
      <xdr:row>82</xdr:row>
      <xdr:rowOff>90441</xdr:rowOff>
    </xdr:to>
    <xdr:sp macro="" textlink="">
      <xdr:nvSpPr>
        <xdr:cNvPr id="218" name="楕円 217"/>
        <xdr:cNvSpPr/>
      </xdr:nvSpPr>
      <xdr:spPr>
        <a:xfrm>
          <a:off x="2095500" y="135333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75218</xdr:rowOff>
    </xdr:from>
    <xdr:ext cx="762000" cy="259045"/>
    <xdr:sp macro="" textlink="">
      <xdr:nvSpPr>
        <xdr:cNvPr id="219" name="テキスト ボックス 218"/>
        <xdr:cNvSpPr txBox="1"/>
      </xdr:nvSpPr>
      <xdr:spPr>
        <a:xfrm>
          <a:off x="1784350" y="1361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163232</xdr:rowOff>
    </xdr:from>
    <xdr:to>
      <xdr:col>7</xdr:col>
      <xdr:colOff>31750</xdr:colOff>
      <xdr:row>82</xdr:row>
      <xdr:rowOff>93382</xdr:rowOff>
    </xdr:to>
    <xdr:sp macro="" textlink="">
      <xdr:nvSpPr>
        <xdr:cNvPr id="220" name="楕円 219"/>
        <xdr:cNvSpPr/>
      </xdr:nvSpPr>
      <xdr:spPr>
        <a:xfrm>
          <a:off x="1282700" y="135363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78159</xdr:rowOff>
    </xdr:from>
    <xdr:ext cx="762000" cy="259045"/>
    <xdr:sp macro="" textlink="">
      <xdr:nvSpPr>
        <xdr:cNvPr id="221" name="テキスト ボックス 220"/>
        <xdr:cNvSpPr txBox="1"/>
      </xdr:nvSpPr>
      <xdr:spPr>
        <a:xfrm>
          <a:off x="971550" y="1361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平成２８年度から実施している給与の総合的見直しによる現給保障や、高齢層職員の退職及び３０代から４０代の職員採用により、人員構造が平準化されたことで下降傾向が続いていたが、人事異動に伴う職種間の変動や経験年数階層区分間の変動により令和４年度は増加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xdr:cNvCxnSpPr/>
      </xdr:nvCxnSpPr>
      <xdr:spPr>
        <a:xfrm flipV="1">
          <a:off x="15474950" y="13232341"/>
          <a:ext cx="0" cy="1491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5563850" y="1469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5405100" y="14723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xdr:cNvSpPr txBox="1"/>
      </xdr:nvSpPr>
      <xdr:spPr>
        <a:xfrm>
          <a:off x="15563850" y="1298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xdr:cNvCxnSpPr/>
      </xdr:nvCxnSpPr>
      <xdr:spPr>
        <a:xfrm>
          <a:off x="15405100" y="13232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70909</xdr:rowOff>
    </xdr:to>
    <xdr:cxnSp macro="">
      <xdr:nvCxnSpPr>
        <xdr:cNvPr id="255" name="直線コネクタ 254"/>
        <xdr:cNvCxnSpPr/>
      </xdr:nvCxnSpPr>
      <xdr:spPr>
        <a:xfrm>
          <a:off x="14712950" y="14394391"/>
          <a:ext cx="762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6" name="給与水準   （国との比較）平均値テキスト"/>
        <xdr:cNvSpPr txBox="1"/>
      </xdr:nvSpPr>
      <xdr:spPr>
        <a:xfrm>
          <a:off x="15563850" y="13791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xdr:cNvSpPr/>
      </xdr:nvSpPr>
      <xdr:spPr>
        <a:xfrm>
          <a:off x="15430500" y="13940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30691</xdr:rowOff>
    </xdr:to>
    <xdr:cxnSp macro="">
      <xdr:nvCxnSpPr>
        <xdr:cNvPr id="258" name="直線コネクタ 257"/>
        <xdr:cNvCxnSpPr/>
      </xdr:nvCxnSpPr>
      <xdr:spPr>
        <a:xfrm>
          <a:off x="13906500" y="14300200"/>
          <a:ext cx="806450" cy="9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xdr:cNvSpPr/>
      </xdr:nvSpPr>
      <xdr:spPr>
        <a:xfrm>
          <a:off x="14668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60" name="テキスト ボックス 259"/>
        <xdr:cNvSpPr txBox="1"/>
      </xdr:nvSpPr>
      <xdr:spPr>
        <a:xfrm>
          <a:off x="14370050" y="1375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121709</xdr:rowOff>
    </xdr:to>
    <xdr:cxnSp macro="">
      <xdr:nvCxnSpPr>
        <xdr:cNvPr id="261" name="直線コネクタ 260"/>
        <xdr:cNvCxnSpPr/>
      </xdr:nvCxnSpPr>
      <xdr:spPr>
        <a:xfrm flipV="1">
          <a:off x="13106400" y="14300200"/>
          <a:ext cx="8001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xdr:cNvSpPr/>
      </xdr:nvSpPr>
      <xdr:spPr>
        <a:xfrm>
          <a:off x="1386840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3" name="テキスト ボックス 262"/>
        <xdr:cNvSpPr txBox="1"/>
      </xdr:nvSpPr>
      <xdr:spPr>
        <a:xfrm>
          <a:off x="13557250" y="1368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87</xdr:row>
      <xdr:rowOff>111125</xdr:rowOff>
    </xdr:to>
    <xdr:cxnSp macro="">
      <xdr:nvCxnSpPr>
        <xdr:cNvPr id="264" name="直線コネクタ 263"/>
        <xdr:cNvCxnSpPr/>
      </xdr:nvCxnSpPr>
      <xdr:spPr>
        <a:xfrm flipV="1">
          <a:off x="12293600" y="14320309"/>
          <a:ext cx="812800" cy="1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xdr:cNvSpPr/>
      </xdr:nvSpPr>
      <xdr:spPr>
        <a:xfrm>
          <a:off x="13055600" y="1392025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66" name="テキスト ボックス 265"/>
        <xdr:cNvSpPr txBox="1"/>
      </xdr:nvSpPr>
      <xdr:spPr>
        <a:xfrm>
          <a:off x="12763500" y="13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xdr:cNvSpPr/>
      </xdr:nvSpPr>
      <xdr:spPr>
        <a:xfrm>
          <a:off x="12242800" y="1396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68" name="テキスト ボックス 267"/>
        <xdr:cNvSpPr txBox="1"/>
      </xdr:nvSpPr>
      <xdr:spPr>
        <a:xfrm>
          <a:off x="11950700" y="1373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4" name="楕円 273"/>
        <xdr:cNvSpPr/>
      </xdr:nvSpPr>
      <xdr:spPr>
        <a:xfrm>
          <a:off x="15430500" y="1438380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5" name="給与水準   （国との比較）該当値テキスト"/>
        <xdr:cNvSpPr txBox="1"/>
      </xdr:nvSpPr>
      <xdr:spPr>
        <a:xfrm>
          <a:off x="15563850" y="14362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76" name="楕円 275"/>
        <xdr:cNvSpPr/>
      </xdr:nvSpPr>
      <xdr:spPr>
        <a:xfrm>
          <a:off x="14668500" y="143499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77" name="テキスト ボックス 276"/>
        <xdr:cNvSpPr txBox="1"/>
      </xdr:nvSpPr>
      <xdr:spPr>
        <a:xfrm>
          <a:off x="14370050" y="14429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3868400" y="14249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3557250" y="1433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0" name="楕円 279"/>
        <xdr:cNvSpPr/>
      </xdr:nvSpPr>
      <xdr:spPr>
        <a:xfrm>
          <a:off x="13055600" y="14269509"/>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1" name="テキスト ボックス 280"/>
        <xdr:cNvSpPr txBox="1"/>
      </xdr:nvSpPr>
      <xdr:spPr>
        <a:xfrm>
          <a:off x="12763500" y="143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2" name="楕円 281"/>
        <xdr:cNvSpPr/>
      </xdr:nvSpPr>
      <xdr:spPr>
        <a:xfrm>
          <a:off x="12242800" y="1442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3" name="テキスト ボックス 282"/>
        <xdr:cNvSpPr txBox="1"/>
      </xdr:nvSpPr>
      <xdr:spPr>
        <a:xfrm>
          <a:off x="11950700" y="145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面積が広いうえ、人口が集中している地域が分散していることに加え、高齢化率が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の活用等による行政サービスの効率化を図るとともに、行財政改善計画に基づき、事務事業の整理縮小、組織・機構の見直しや職員育成を行い、行政のスリム化を図る。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xdr:cNvCxnSpPr/>
      </xdr:nvCxnSpPr>
      <xdr:spPr>
        <a:xfrm flipV="1">
          <a:off x="15474950" y="9790672"/>
          <a:ext cx="0" cy="1314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xdr:cNvSpPr txBox="1"/>
      </xdr:nvSpPr>
      <xdr:spPr>
        <a:xfrm>
          <a:off x="15563850" y="110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xdr:cNvCxnSpPr/>
      </xdr:nvCxnSpPr>
      <xdr:spPr>
        <a:xfrm>
          <a:off x="15405100" y="11104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xdr:cNvSpPr txBox="1"/>
      </xdr:nvSpPr>
      <xdr:spPr>
        <a:xfrm>
          <a:off x="15563850" y="95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xdr:cNvCxnSpPr/>
      </xdr:nvCxnSpPr>
      <xdr:spPr>
        <a:xfrm>
          <a:off x="15405100" y="9790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35439</xdr:rowOff>
    </xdr:from>
    <xdr:to>
      <xdr:col>81</xdr:col>
      <xdr:colOff>44450</xdr:colOff>
      <xdr:row>66</xdr:row>
      <xdr:rowOff>61867</xdr:rowOff>
    </xdr:to>
    <xdr:cxnSp macro="">
      <xdr:nvCxnSpPr>
        <xdr:cNvPr id="320" name="直線コネクタ 319"/>
        <xdr:cNvCxnSpPr/>
      </xdr:nvCxnSpPr>
      <xdr:spPr>
        <a:xfrm>
          <a:off x="14712950" y="10932039"/>
          <a:ext cx="762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45797</xdr:rowOff>
    </xdr:from>
    <xdr:ext cx="762000" cy="259045"/>
    <xdr:sp macro="" textlink="">
      <xdr:nvSpPr>
        <xdr:cNvPr id="321" name="定員管理の状況平均値テキスト"/>
        <xdr:cNvSpPr txBox="1"/>
      </xdr:nvSpPr>
      <xdr:spPr>
        <a:xfrm>
          <a:off x="15563850" y="10116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xdr:cNvSpPr/>
      </xdr:nvSpPr>
      <xdr:spPr>
        <a:xfrm>
          <a:off x="15430500" y="1026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2117</xdr:rowOff>
    </xdr:from>
    <xdr:to>
      <xdr:col>77</xdr:col>
      <xdr:colOff>44450</xdr:colOff>
      <xdr:row>66</xdr:row>
      <xdr:rowOff>35439</xdr:rowOff>
    </xdr:to>
    <xdr:cxnSp macro="">
      <xdr:nvCxnSpPr>
        <xdr:cNvPr id="323" name="直線コネクタ 322"/>
        <xdr:cNvCxnSpPr/>
      </xdr:nvCxnSpPr>
      <xdr:spPr>
        <a:xfrm>
          <a:off x="13906500" y="10898717"/>
          <a:ext cx="80645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xdr:cNvSpPr/>
      </xdr:nvSpPr>
      <xdr:spPr>
        <a:xfrm>
          <a:off x="14668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103129</xdr:rowOff>
    </xdr:from>
    <xdr:ext cx="736600" cy="259045"/>
    <xdr:sp macro="" textlink="">
      <xdr:nvSpPr>
        <xdr:cNvPr id="325" name="テキスト ボックス 324"/>
        <xdr:cNvSpPr txBox="1"/>
      </xdr:nvSpPr>
      <xdr:spPr>
        <a:xfrm>
          <a:off x="14370050" y="1000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66</xdr:row>
      <xdr:rowOff>2117</xdr:rowOff>
    </xdr:to>
    <xdr:cxnSp macro="">
      <xdr:nvCxnSpPr>
        <xdr:cNvPr id="326" name="直線コネクタ 325"/>
        <xdr:cNvCxnSpPr/>
      </xdr:nvCxnSpPr>
      <xdr:spPr>
        <a:xfrm>
          <a:off x="13106400" y="10840720"/>
          <a:ext cx="800100" cy="5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xdr:cNvSpPr/>
      </xdr:nvSpPr>
      <xdr:spPr>
        <a:xfrm>
          <a:off x="13868400" y="101867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56018</xdr:rowOff>
    </xdr:from>
    <xdr:ext cx="762000" cy="259045"/>
    <xdr:sp macro="" textlink="">
      <xdr:nvSpPr>
        <xdr:cNvPr id="328" name="テキスト ボックス 327"/>
        <xdr:cNvSpPr txBox="1"/>
      </xdr:nvSpPr>
      <xdr:spPr>
        <a:xfrm>
          <a:off x="13557250" y="996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66705</xdr:rowOff>
    </xdr:from>
    <xdr:to>
      <xdr:col>68</xdr:col>
      <xdr:colOff>152400</xdr:colOff>
      <xdr:row>65</xdr:row>
      <xdr:rowOff>109220</xdr:rowOff>
    </xdr:to>
    <xdr:cxnSp macro="">
      <xdr:nvCxnSpPr>
        <xdr:cNvPr id="329" name="直線コネクタ 328"/>
        <xdr:cNvCxnSpPr/>
      </xdr:nvCxnSpPr>
      <xdr:spPr>
        <a:xfrm>
          <a:off x="12293600" y="10798205"/>
          <a:ext cx="8128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xdr:cNvSpPr/>
      </xdr:nvSpPr>
      <xdr:spPr>
        <a:xfrm>
          <a:off x="13055600" y="1015576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31" name="テキスト ボックス 330"/>
        <xdr:cNvSpPr txBox="1"/>
      </xdr:nvSpPr>
      <xdr:spPr>
        <a:xfrm>
          <a:off x="1276350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xdr:cNvSpPr/>
      </xdr:nvSpPr>
      <xdr:spPr>
        <a:xfrm>
          <a:off x="12242800" y="101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143587</xdr:rowOff>
    </xdr:from>
    <xdr:ext cx="762000" cy="259045"/>
    <xdr:sp macro="" textlink="">
      <xdr:nvSpPr>
        <xdr:cNvPr id="333" name="テキスト ボックス 332"/>
        <xdr:cNvSpPr txBox="1"/>
      </xdr:nvSpPr>
      <xdr:spPr>
        <a:xfrm>
          <a:off x="11950700" y="98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11067</xdr:rowOff>
    </xdr:from>
    <xdr:to>
      <xdr:col>81</xdr:col>
      <xdr:colOff>95250</xdr:colOff>
      <xdr:row>66</xdr:row>
      <xdr:rowOff>112667</xdr:rowOff>
    </xdr:to>
    <xdr:sp macro="" textlink="">
      <xdr:nvSpPr>
        <xdr:cNvPr id="339" name="楕円 338"/>
        <xdr:cNvSpPr/>
      </xdr:nvSpPr>
      <xdr:spPr>
        <a:xfrm>
          <a:off x="15430500" y="1090766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154594</xdr:rowOff>
    </xdr:from>
    <xdr:ext cx="762000" cy="259045"/>
    <xdr:sp macro="" textlink="">
      <xdr:nvSpPr>
        <xdr:cNvPr id="340" name="定員管理の状況該当値テキスト"/>
        <xdr:cNvSpPr txBox="1"/>
      </xdr:nvSpPr>
      <xdr:spPr>
        <a:xfrm>
          <a:off x="15563850" y="1088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156089</xdr:rowOff>
    </xdr:from>
    <xdr:to>
      <xdr:col>77</xdr:col>
      <xdr:colOff>95250</xdr:colOff>
      <xdr:row>66</xdr:row>
      <xdr:rowOff>86239</xdr:rowOff>
    </xdr:to>
    <xdr:sp macro="" textlink="">
      <xdr:nvSpPr>
        <xdr:cNvPr id="341" name="楕円 340"/>
        <xdr:cNvSpPr/>
      </xdr:nvSpPr>
      <xdr:spPr>
        <a:xfrm>
          <a:off x="14668500" y="108875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71016</xdr:rowOff>
    </xdr:from>
    <xdr:ext cx="736600" cy="259045"/>
    <xdr:sp macro="" textlink="">
      <xdr:nvSpPr>
        <xdr:cNvPr id="342" name="テキスト ボックス 341"/>
        <xdr:cNvSpPr txBox="1"/>
      </xdr:nvSpPr>
      <xdr:spPr>
        <a:xfrm>
          <a:off x="14370050" y="1096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122767</xdr:rowOff>
    </xdr:from>
    <xdr:to>
      <xdr:col>73</xdr:col>
      <xdr:colOff>44450</xdr:colOff>
      <xdr:row>66</xdr:row>
      <xdr:rowOff>52917</xdr:rowOff>
    </xdr:to>
    <xdr:sp macro="" textlink="">
      <xdr:nvSpPr>
        <xdr:cNvPr id="343" name="楕円 342"/>
        <xdr:cNvSpPr/>
      </xdr:nvSpPr>
      <xdr:spPr>
        <a:xfrm>
          <a:off x="13868400" y="108542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37694</xdr:rowOff>
    </xdr:from>
    <xdr:ext cx="762000" cy="259045"/>
    <xdr:sp macro="" textlink="">
      <xdr:nvSpPr>
        <xdr:cNvPr id="344" name="テキスト ボックス 343"/>
        <xdr:cNvSpPr txBox="1"/>
      </xdr:nvSpPr>
      <xdr:spPr>
        <a:xfrm>
          <a:off x="13557250" y="1093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5" name="楕円 344"/>
        <xdr:cNvSpPr/>
      </xdr:nvSpPr>
      <xdr:spPr>
        <a:xfrm>
          <a:off x="13055600" y="1078992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46" name="テキスト ボックス 345"/>
        <xdr:cNvSpPr txBox="1"/>
      </xdr:nvSpPr>
      <xdr:spPr>
        <a:xfrm>
          <a:off x="12763500" y="1087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15905</xdr:rowOff>
    </xdr:from>
    <xdr:to>
      <xdr:col>64</xdr:col>
      <xdr:colOff>152400</xdr:colOff>
      <xdr:row>65</xdr:row>
      <xdr:rowOff>117505</xdr:rowOff>
    </xdr:to>
    <xdr:sp macro="" textlink="">
      <xdr:nvSpPr>
        <xdr:cNvPr id="347" name="楕円 346"/>
        <xdr:cNvSpPr/>
      </xdr:nvSpPr>
      <xdr:spPr>
        <a:xfrm>
          <a:off x="12242800" y="107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102282</xdr:rowOff>
    </xdr:from>
    <xdr:ext cx="762000" cy="259045"/>
    <xdr:sp macro="" textlink="">
      <xdr:nvSpPr>
        <xdr:cNvPr id="348" name="テキスト ボックス 347"/>
        <xdr:cNvSpPr txBox="1"/>
      </xdr:nvSpPr>
      <xdr:spPr>
        <a:xfrm>
          <a:off x="11950700" y="1083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年平均の</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比率は前年度に比べ</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ポイント低下しているが、単年度比率では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実施の小中学校空調整備事業に伴う元金償還開始や普通交付税の減少などにより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ポイント上昇している。今後は人口減少等による普通交付税の減額に加え、Ｒ</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完了のごみ処理施設整備のほか、現在実施中の公立病院改築、石見中学校改築、道の駅整備の大型建設事業により、その影響が懸念される。引き続き、新発債の抑制のほか、耐用年数に応じた償還期間での借入れや繰上償還により、数値の改善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xdr:cNvCxnSpPr/>
      </xdr:nvCxnSpPr>
      <xdr:spPr>
        <a:xfrm flipV="1">
          <a:off x="15474950" y="5992283"/>
          <a:ext cx="0" cy="13567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xdr:cNvSpPr txBox="1"/>
      </xdr:nvSpPr>
      <xdr:spPr>
        <a:xfrm>
          <a:off x="1556385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xdr:cNvCxnSpPr/>
      </xdr:nvCxnSpPr>
      <xdr:spPr>
        <a:xfrm>
          <a:off x="1540510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xdr:cNvSpPr txBox="1"/>
      </xdr:nvSpPr>
      <xdr:spPr>
        <a:xfrm>
          <a:off x="15563850" y="574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xdr:cNvCxnSpPr/>
      </xdr:nvCxnSpPr>
      <xdr:spPr>
        <a:xfrm>
          <a:off x="15405100" y="5992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124883</xdr:rowOff>
    </xdr:to>
    <xdr:cxnSp macro="">
      <xdr:nvCxnSpPr>
        <xdr:cNvPr id="383" name="直線コネクタ 382"/>
        <xdr:cNvCxnSpPr/>
      </xdr:nvCxnSpPr>
      <xdr:spPr>
        <a:xfrm flipV="1">
          <a:off x="14712950" y="7268633"/>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4" name="公債費負担の状況平均値テキスト"/>
        <xdr:cNvSpPr txBox="1"/>
      </xdr:nvSpPr>
      <xdr:spPr>
        <a:xfrm>
          <a:off x="15563850" y="6585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xdr:cNvSpPr/>
      </xdr:nvSpPr>
      <xdr:spPr>
        <a:xfrm>
          <a:off x="15430500" y="673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124883</xdr:rowOff>
    </xdr:from>
    <xdr:to>
      <xdr:col>77</xdr:col>
      <xdr:colOff>44450</xdr:colOff>
      <xdr:row>45</xdr:row>
      <xdr:rowOff>74083</xdr:rowOff>
    </xdr:to>
    <xdr:cxnSp macro="">
      <xdr:nvCxnSpPr>
        <xdr:cNvPr id="386" name="直線コネクタ 385"/>
        <xdr:cNvCxnSpPr/>
      </xdr:nvCxnSpPr>
      <xdr:spPr>
        <a:xfrm flipV="1">
          <a:off x="13906500" y="7389283"/>
          <a:ext cx="8064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88" name="テキスト ボックス 387"/>
        <xdr:cNvSpPr txBox="1"/>
      </xdr:nvSpPr>
      <xdr:spPr>
        <a:xfrm>
          <a:off x="14370050" y="652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60678</xdr:rowOff>
    </xdr:from>
    <xdr:to>
      <xdr:col>72</xdr:col>
      <xdr:colOff>203200</xdr:colOff>
      <xdr:row>45</xdr:row>
      <xdr:rowOff>74083</xdr:rowOff>
    </xdr:to>
    <xdr:cxnSp macro="">
      <xdr:nvCxnSpPr>
        <xdr:cNvPr id="389" name="直線コネクタ 388"/>
        <xdr:cNvCxnSpPr/>
      </xdr:nvCxnSpPr>
      <xdr:spPr>
        <a:xfrm>
          <a:off x="13106400" y="7490178"/>
          <a:ext cx="8001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xdr:cNvSpPr/>
      </xdr:nvSpPr>
      <xdr:spPr>
        <a:xfrm>
          <a:off x="13868400" y="6747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xdr:cNvSpPr txBox="1"/>
      </xdr:nvSpPr>
      <xdr:spPr>
        <a:xfrm>
          <a:off x="13557250" y="652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7055</xdr:rowOff>
    </xdr:from>
    <xdr:to>
      <xdr:col>68</xdr:col>
      <xdr:colOff>152400</xdr:colOff>
      <xdr:row>45</xdr:row>
      <xdr:rowOff>60678</xdr:rowOff>
    </xdr:to>
    <xdr:cxnSp macro="">
      <xdr:nvCxnSpPr>
        <xdr:cNvPr id="392" name="直線コネクタ 391"/>
        <xdr:cNvCxnSpPr/>
      </xdr:nvCxnSpPr>
      <xdr:spPr>
        <a:xfrm>
          <a:off x="12293600" y="7436555"/>
          <a:ext cx="8128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xdr:cNvSpPr/>
      </xdr:nvSpPr>
      <xdr:spPr>
        <a:xfrm>
          <a:off x="130556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4" name="テキスト ボックス 393"/>
        <xdr:cNvSpPr txBox="1"/>
      </xdr:nvSpPr>
      <xdr:spPr>
        <a:xfrm>
          <a:off x="127635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xdr:cNvSpPr txBox="1"/>
      </xdr:nvSpPr>
      <xdr:spPr>
        <a:xfrm>
          <a:off x="119507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2" name="楕円 401"/>
        <xdr:cNvSpPr/>
      </xdr:nvSpPr>
      <xdr:spPr>
        <a:xfrm>
          <a:off x="15430500" y="72241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20760</xdr:rowOff>
    </xdr:from>
    <xdr:ext cx="762000" cy="259045"/>
    <xdr:sp macro="" textlink="">
      <xdr:nvSpPr>
        <xdr:cNvPr id="403" name="公債費負担の状況該当値テキスト"/>
        <xdr:cNvSpPr txBox="1"/>
      </xdr:nvSpPr>
      <xdr:spPr>
        <a:xfrm>
          <a:off x="15563850" y="712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74083</xdr:rowOff>
    </xdr:from>
    <xdr:to>
      <xdr:col>77</xdr:col>
      <xdr:colOff>95250</xdr:colOff>
      <xdr:row>45</xdr:row>
      <xdr:rowOff>4233</xdr:rowOff>
    </xdr:to>
    <xdr:sp macro="" textlink="">
      <xdr:nvSpPr>
        <xdr:cNvPr id="404" name="楕円 403"/>
        <xdr:cNvSpPr/>
      </xdr:nvSpPr>
      <xdr:spPr>
        <a:xfrm>
          <a:off x="14668500" y="73384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160460</xdr:rowOff>
    </xdr:from>
    <xdr:ext cx="736600" cy="259045"/>
    <xdr:sp macro="" textlink="">
      <xdr:nvSpPr>
        <xdr:cNvPr id="405" name="テキスト ボックス 404"/>
        <xdr:cNvSpPr txBox="1"/>
      </xdr:nvSpPr>
      <xdr:spPr>
        <a:xfrm>
          <a:off x="14370050" y="7424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23283</xdr:rowOff>
    </xdr:from>
    <xdr:to>
      <xdr:col>73</xdr:col>
      <xdr:colOff>44450</xdr:colOff>
      <xdr:row>45</xdr:row>
      <xdr:rowOff>124883</xdr:rowOff>
    </xdr:to>
    <xdr:sp macro="" textlink="">
      <xdr:nvSpPr>
        <xdr:cNvPr id="406" name="楕円 405"/>
        <xdr:cNvSpPr/>
      </xdr:nvSpPr>
      <xdr:spPr>
        <a:xfrm>
          <a:off x="13868400" y="7452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109660</xdr:rowOff>
    </xdr:from>
    <xdr:ext cx="762000" cy="259045"/>
    <xdr:sp macro="" textlink="">
      <xdr:nvSpPr>
        <xdr:cNvPr id="407" name="テキスト ボックス 406"/>
        <xdr:cNvSpPr txBox="1"/>
      </xdr:nvSpPr>
      <xdr:spPr>
        <a:xfrm>
          <a:off x="13557250" y="753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9878</xdr:rowOff>
    </xdr:from>
    <xdr:to>
      <xdr:col>68</xdr:col>
      <xdr:colOff>203200</xdr:colOff>
      <xdr:row>45</xdr:row>
      <xdr:rowOff>111478</xdr:rowOff>
    </xdr:to>
    <xdr:sp macro="" textlink="">
      <xdr:nvSpPr>
        <xdr:cNvPr id="408" name="楕円 407"/>
        <xdr:cNvSpPr/>
      </xdr:nvSpPr>
      <xdr:spPr>
        <a:xfrm>
          <a:off x="13055600" y="743937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96255</xdr:rowOff>
    </xdr:from>
    <xdr:ext cx="762000" cy="259045"/>
    <xdr:sp macro="" textlink="">
      <xdr:nvSpPr>
        <xdr:cNvPr id="409" name="テキスト ボックス 408"/>
        <xdr:cNvSpPr txBox="1"/>
      </xdr:nvSpPr>
      <xdr:spPr>
        <a:xfrm>
          <a:off x="12763500" y="752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127705</xdr:rowOff>
    </xdr:from>
    <xdr:to>
      <xdr:col>64</xdr:col>
      <xdr:colOff>152400</xdr:colOff>
      <xdr:row>45</xdr:row>
      <xdr:rowOff>57855</xdr:rowOff>
    </xdr:to>
    <xdr:sp macro="" textlink="">
      <xdr:nvSpPr>
        <xdr:cNvPr id="410" name="楕円 409"/>
        <xdr:cNvSpPr/>
      </xdr:nvSpPr>
      <xdr:spPr>
        <a:xfrm>
          <a:off x="12242800" y="7392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42632</xdr:rowOff>
    </xdr:from>
    <xdr:ext cx="762000" cy="259045"/>
    <xdr:sp macro="" textlink="">
      <xdr:nvSpPr>
        <xdr:cNvPr id="411" name="テキスト ボックス 410"/>
        <xdr:cNvSpPr txBox="1"/>
      </xdr:nvSpPr>
      <xdr:spPr>
        <a:xfrm>
          <a:off x="11950700" y="7472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に伴う普通建設事業に係る起債の償還は進んだものの、類似団体と比較して高い値となっている。普通建設事業に係る起債額の抑制により起債残高が減少傾向にあったが、石見中学校改築や研修施設整備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残高は増加している。今後は人口減少による普通交付税の減額に加え、現在、公立病院改築（～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）、石見中学校改築（～</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）、道の駅整備（～</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）等の大型建設事業を実施中であることから将来負担比率の上昇が懸念される。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xdr:cNvCxnSpPr/>
      </xdr:nvCxnSpPr>
      <xdr:spPr>
        <a:xfrm flipV="1">
          <a:off x="15474950" y="2288117"/>
          <a:ext cx="0" cy="146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xdr:cNvSpPr txBox="1"/>
      </xdr:nvSpPr>
      <xdr:spPr>
        <a:xfrm>
          <a:off x="15563850" y="372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xdr:cNvCxnSpPr/>
      </xdr:nvCxnSpPr>
      <xdr:spPr>
        <a:xfrm>
          <a:off x="15405100" y="3756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10089</xdr:rowOff>
    </xdr:from>
    <xdr:to>
      <xdr:col>81</xdr:col>
      <xdr:colOff>44450</xdr:colOff>
      <xdr:row>20</xdr:row>
      <xdr:rowOff>22154</xdr:rowOff>
    </xdr:to>
    <xdr:cxnSp macro="">
      <xdr:nvCxnSpPr>
        <xdr:cNvPr id="445" name="直線コネクタ 444"/>
        <xdr:cNvCxnSpPr/>
      </xdr:nvCxnSpPr>
      <xdr:spPr>
        <a:xfrm flipV="1">
          <a:off x="14712950" y="3312089"/>
          <a:ext cx="762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35295</xdr:rowOff>
    </xdr:from>
    <xdr:ext cx="762000" cy="259045"/>
    <xdr:sp macro="" textlink="">
      <xdr:nvSpPr>
        <xdr:cNvPr id="446" name="将来負担の状況平均値テキスト"/>
        <xdr:cNvSpPr txBox="1"/>
      </xdr:nvSpPr>
      <xdr:spPr>
        <a:xfrm>
          <a:off x="15563850" y="2181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7" name="フローチャート: 判断 446"/>
        <xdr:cNvSpPr/>
      </xdr:nvSpPr>
      <xdr:spPr>
        <a:xfrm>
          <a:off x="15430500" y="2330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22154</xdr:rowOff>
    </xdr:from>
    <xdr:to>
      <xdr:col>77</xdr:col>
      <xdr:colOff>44450</xdr:colOff>
      <xdr:row>20</xdr:row>
      <xdr:rowOff>169616</xdr:rowOff>
    </xdr:to>
    <xdr:cxnSp macro="">
      <xdr:nvCxnSpPr>
        <xdr:cNvPr id="448" name="直線コネクタ 447"/>
        <xdr:cNvCxnSpPr/>
      </xdr:nvCxnSpPr>
      <xdr:spPr>
        <a:xfrm flipV="1">
          <a:off x="13906500" y="3324154"/>
          <a:ext cx="806450" cy="14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xdr:cNvSpPr/>
      </xdr:nvSpPr>
      <xdr:spPr>
        <a:xfrm>
          <a:off x="14668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xdr:cNvSpPr txBox="1"/>
      </xdr:nvSpPr>
      <xdr:spPr>
        <a:xfrm>
          <a:off x="14370050" y="227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169616</xdr:rowOff>
    </xdr:from>
    <xdr:to>
      <xdr:col>72</xdr:col>
      <xdr:colOff>203200</xdr:colOff>
      <xdr:row>21</xdr:row>
      <xdr:rowOff>61172</xdr:rowOff>
    </xdr:to>
    <xdr:cxnSp macro="">
      <xdr:nvCxnSpPr>
        <xdr:cNvPr id="451" name="直線コネクタ 450"/>
        <xdr:cNvCxnSpPr/>
      </xdr:nvCxnSpPr>
      <xdr:spPr>
        <a:xfrm flipV="1">
          <a:off x="13106400" y="3465266"/>
          <a:ext cx="8001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11007</xdr:rowOff>
    </xdr:from>
    <xdr:to>
      <xdr:col>73</xdr:col>
      <xdr:colOff>44450</xdr:colOff>
      <xdr:row>16</xdr:row>
      <xdr:rowOff>112607</xdr:rowOff>
    </xdr:to>
    <xdr:sp macro="" textlink="">
      <xdr:nvSpPr>
        <xdr:cNvPr id="452" name="フローチャート: 判断 451"/>
        <xdr:cNvSpPr/>
      </xdr:nvSpPr>
      <xdr:spPr>
        <a:xfrm>
          <a:off x="13868400" y="2652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3" name="テキスト ボックス 452"/>
        <xdr:cNvSpPr txBox="1"/>
      </xdr:nvSpPr>
      <xdr:spPr>
        <a:xfrm>
          <a:off x="13557250" y="243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61172</xdr:rowOff>
    </xdr:from>
    <xdr:to>
      <xdr:col>68</xdr:col>
      <xdr:colOff>152400</xdr:colOff>
      <xdr:row>22</xdr:row>
      <xdr:rowOff>53270</xdr:rowOff>
    </xdr:to>
    <xdr:cxnSp macro="">
      <xdr:nvCxnSpPr>
        <xdr:cNvPr id="454" name="直線コネクタ 453"/>
        <xdr:cNvCxnSpPr/>
      </xdr:nvCxnSpPr>
      <xdr:spPr>
        <a:xfrm flipV="1">
          <a:off x="12293600" y="3528272"/>
          <a:ext cx="812800" cy="15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153106</xdr:rowOff>
    </xdr:from>
    <xdr:to>
      <xdr:col>68</xdr:col>
      <xdr:colOff>203200</xdr:colOff>
      <xdr:row>17</xdr:row>
      <xdr:rowOff>83256</xdr:rowOff>
    </xdr:to>
    <xdr:sp macro="" textlink="">
      <xdr:nvSpPr>
        <xdr:cNvPr id="455" name="フローチャート: 判断 454"/>
        <xdr:cNvSpPr/>
      </xdr:nvSpPr>
      <xdr:spPr>
        <a:xfrm>
          <a:off x="13055600" y="27947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93433</xdr:rowOff>
    </xdr:from>
    <xdr:ext cx="762000" cy="259045"/>
    <xdr:sp macro="" textlink="">
      <xdr:nvSpPr>
        <xdr:cNvPr id="456" name="テキスト ボックス 455"/>
        <xdr:cNvSpPr txBox="1"/>
      </xdr:nvSpPr>
      <xdr:spPr>
        <a:xfrm>
          <a:off x="12763500" y="256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7" name="フローチャート: 判断 456"/>
        <xdr:cNvSpPr/>
      </xdr:nvSpPr>
      <xdr:spPr>
        <a:xfrm>
          <a:off x="12242800" y="286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165823</xdr:rowOff>
    </xdr:from>
    <xdr:ext cx="762000" cy="259045"/>
    <xdr:sp macro="" textlink="">
      <xdr:nvSpPr>
        <xdr:cNvPr id="458" name="テキスト ボックス 457"/>
        <xdr:cNvSpPr txBox="1"/>
      </xdr:nvSpPr>
      <xdr:spPr>
        <a:xfrm>
          <a:off x="11950700" y="264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130739</xdr:rowOff>
    </xdr:from>
    <xdr:to>
      <xdr:col>81</xdr:col>
      <xdr:colOff>95250</xdr:colOff>
      <xdr:row>20</xdr:row>
      <xdr:rowOff>60889</xdr:rowOff>
    </xdr:to>
    <xdr:sp macro="" textlink="">
      <xdr:nvSpPr>
        <xdr:cNvPr id="464" name="楕円 463"/>
        <xdr:cNvSpPr/>
      </xdr:nvSpPr>
      <xdr:spPr>
        <a:xfrm>
          <a:off x="15430500" y="32676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102816</xdr:rowOff>
    </xdr:from>
    <xdr:ext cx="762000" cy="259045"/>
    <xdr:sp macro="" textlink="">
      <xdr:nvSpPr>
        <xdr:cNvPr id="465" name="将来負担の状況該当値テキスト"/>
        <xdr:cNvSpPr txBox="1"/>
      </xdr:nvSpPr>
      <xdr:spPr>
        <a:xfrm>
          <a:off x="15563850" y="32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142804</xdr:rowOff>
    </xdr:from>
    <xdr:to>
      <xdr:col>77</xdr:col>
      <xdr:colOff>95250</xdr:colOff>
      <xdr:row>20</xdr:row>
      <xdr:rowOff>72954</xdr:rowOff>
    </xdr:to>
    <xdr:sp macro="" textlink="">
      <xdr:nvSpPr>
        <xdr:cNvPr id="466" name="楕円 465"/>
        <xdr:cNvSpPr/>
      </xdr:nvSpPr>
      <xdr:spPr>
        <a:xfrm>
          <a:off x="14668500" y="32797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57731</xdr:rowOff>
    </xdr:from>
    <xdr:ext cx="736600" cy="259045"/>
    <xdr:sp macro="" textlink="">
      <xdr:nvSpPr>
        <xdr:cNvPr id="467" name="テキスト ボックス 466"/>
        <xdr:cNvSpPr txBox="1"/>
      </xdr:nvSpPr>
      <xdr:spPr>
        <a:xfrm>
          <a:off x="14370050" y="335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118816</xdr:rowOff>
    </xdr:from>
    <xdr:to>
      <xdr:col>73</xdr:col>
      <xdr:colOff>44450</xdr:colOff>
      <xdr:row>21</xdr:row>
      <xdr:rowOff>48966</xdr:rowOff>
    </xdr:to>
    <xdr:sp macro="" textlink="">
      <xdr:nvSpPr>
        <xdr:cNvPr id="468" name="楕円 467"/>
        <xdr:cNvSpPr/>
      </xdr:nvSpPr>
      <xdr:spPr>
        <a:xfrm>
          <a:off x="13868400" y="34208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33743</xdr:rowOff>
    </xdr:from>
    <xdr:ext cx="762000" cy="259045"/>
    <xdr:sp macro="" textlink="">
      <xdr:nvSpPr>
        <xdr:cNvPr id="469" name="テキスト ボックス 468"/>
        <xdr:cNvSpPr txBox="1"/>
      </xdr:nvSpPr>
      <xdr:spPr>
        <a:xfrm>
          <a:off x="13557250" y="350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10372</xdr:rowOff>
    </xdr:from>
    <xdr:to>
      <xdr:col>68</xdr:col>
      <xdr:colOff>203200</xdr:colOff>
      <xdr:row>21</xdr:row>
      <xdr:rowOff>111972</xdr:rowOff>
    </xdr:to>
    <xdr:sp macro="" textlink="">
      <xdr:nvSpPr>
        <xdr:cNvPr id="470" name="楕円 469"/>
        <xdr:cNvSpPr/>
      </xdr:nvSpPr>
      <xdr:spPr>
        <a:xfrm>
          <a:off x="13055600" y="347747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96749</xdr:rowOff>
    </xdr:from>
    <xdr:ext cx="762000" cy="259045"/>
    <xdr:sp macro="" textlink="">
      <xdr:nvSpPr>
        <xdr:cNvPr id="471" name="テキスト ボックス 470"/>
        <xdr:cNvSpPr txBox="1"/>
      </xdr:nvSpPr>
      <xdr:spPr>
        <a:xfrm>
          <a:off x="12763500" y="356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2470</xdr:rowOff>
    </xdr:from>
    <xdr:to>
      <xdr:col>64</xdr:col>
      <xdr:colOff>152400</xdr:colOff>
      <xdr:row>22</xdr:row>
      <xdr:rowOff>104070</xdr:rowOff>
    </xdr:to>
    <xdr:sp macro="" textlink="">
      <xdr:nvSpPr>
        <xdr:cNvPr id="472" name="楕円 471"/>
        <xdr:cNvSpPr/>
      </xdr:nvSpPr>
      <xdr:spPr>
        <a:xfrm>
          <a:off x="12242800" y="36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88847</xdr:rowOff>
    </xdr:from>
    <xdr:ext cx="762000" cy="259045"/>
    <xdr:sp macro="" textlink="">
      <xdr:nvSpPr>
        <xdr:cNvPr id="473" name="テキスト ボックス 472"/>
        <xdr:cNvSpPr txBox="1"/>
      </xdr:nvSpPr>
      <xdr:spPr>
        <a:xfrm>
          <a:off x="11950700" y="372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9,961
9,884
419.29
14,248,069
13,872,841
318,394
7,051,312
13,737,279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民間でも実施可能な部分については、指定管理者制度の導入などを進め、経常収支比率における人件費比率を抑えていたが、普通交付税の縮減や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からの会計年度任用職員制度の導入により、近年は上昇傾向にある。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今後は、行財政改善計画及び行財政改善実施計画に基づき、事務事業の整理縮小や組織・機構の見直しを行うとともに職員育成を行い、行政のスリム化を図る。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159004</xdr:rowOff>
    </xdr:to>
    <xdr:cxnSp macro="">
      <xdr:nvCxnSpPr>
        <xdr:cNvPr id="64" name="直線コネクタ 63"/>
        <xdr:cNvCxnSpPr/>
      </xdr:nvCxnSpPr>
      <xdr:spPr>
        <a:xfrm>
          <a:off x="3987800" y="6294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145288</xdr:rowOff>
    </xdr:to>
    <xdr:cxnSp macro="">
      <xdr:nvCxnSpPr>
        <xdr:cNvPr id="67" name="直線コネクタ 66"/>
        <xdr:cNvCxnSpPr/>
      </xdr:nvCxnSpPr>
      <xdr:spPr>
        <a:xfrm flipV="1">
          <a:off x="3098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145288</xdr:rowOff>
    </xdr:to>
    <xdr:cxnSp macro="">
      <xdr:nvCxnSpPr>
        <xdr:cNvPr id="70" name="直線コネクタ 69"/>
        <xdr:cNvCxnSpPr/>
      </xdr:nvCxnSpPr>
      <xdr:spPr>
        <a:xfrm>
          <a:off x="2209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36</xdr:row>
      <xdr:rowOff>104140</xdr:rowOff>
    </xdr:to>
    <xdr:cxnSp macro="">
      <xdr:nvCxnSpPr>
        <xdr:cNvPr id="73" name="直線コネクタ 72"/>
        <xdr:cNvCxnSpPr/>
      </xdr:nvCxnSpPr>
      <xdr:spPr>
        <a:xfrm>
          <a:off x="1320800" y="6271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80281</xdr:rowOff>
    </xdr:from>
    <xdr:ext cx="762000" cy="259045"/>
    <xdr:sp macro="" textlink="">
      <xdr:nvSpPr>
        <xdr:cNvPr id="84" name="人件費該当値テキスト"/>
        <xdr:cNvSpPr txBox="1"/>
      </xdr:nvSpPr>
      <xdr:spPr>
        <a:xfrm>
          <a:off x="4914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86" name="テキスト ボックス 85"/>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88" name="テキスト ボックス 87"/>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0" name="テキスト ボックス 89"/>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91" name="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135145</xdr:rowOff>
    </xdr:from>
    <xdr:ext cx="762000" cy="259045"/>
    <xdr:sp macro="" textlink="">
      <xdr:nvSpPr>
        <xdr:cNvPr id="92" name="テキスト ボックス 91"/>
        <xdr:cNvSpPr txBox="1"/>
      </xdr:nvSpPr>
      <xdr:spPr>
        <a:xfrm>
          <a:off x="93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町内福祉施設を指定管理により運営し、多くの職員を派遣していたために類似団体と比較して住民</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人あたりのコストが高い値となっていたが、平成</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年度末に派遣制度を終了し、派遣先福祉施設をすべて民間委譲した。</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の減少は会計年度任用職員制度の導入による物件費から人件費への性質変更の影響が大きいが、</a:t>
          </a:r>
          <a:r>
            <a:rPr kumimoji="1" lang="en-US" altLang="ja-JP"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以降は同水準で推移している。今後も引き続き、公共施設等総合管理計画に基づく施設の統合・廃止や行財政改善計画に基づく民間委託等の推進により維持管理経費の削減を目指し、効率的な行政サービスの提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61686</xdr:rowOff>
    </xdr:to>
    <xdr:cxnSp macro="">
      <xdr:nvCxnSpPr>
        <xdr:cNvPr id="127" name="直線コネクタ 126"/>
        <xdr:cNvCxnSpPr/>
      </xdr:nvCxnSpPr>
      <xdr:spPr>
        <a:xfrm flipV="1">
          <a:off x="15671800" y="24184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83457</xdr:rowOff>
    </xdr:to>
    <xdr:cxnSp macro="">
      <xdr:nvCxnSpPr>
        <xdr:cNvPr id="130" name="直線コネクタ 129"/>
        <xdr:cNvCxnSpPr/>
      </xdr:nvCxnSpPr>
      <xdr:spPr>
        <a:xfrm flipV="1">
          <a:off x="14782800" y="2461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83457</xdr:rowOff>
    </xdr:from>
    <xdr:to>
      <xdr:col>73</xdr:col>
      <xdr:colOff>180975</xdr:colOff>
      <xdr:row>15</xdr:row>
      <xdr:rowOff>42636</xdr:rowOff>
    </xdr:to>
    <xdr:cxnSp macro="">
      <xdr:nvCxnSpPr>
        <xdr:cNvPr id="133" name="直線コネクタ 132"/>
        <xdr:cNvCxnSpPr/>
      </xdr:nvCxnSpPr>
      <xdr:spPr>
        <a:xfrm flipV="1">
          <a:off x="13893800" y="24837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151493</xdr:rowOff>
    </xdr:to>
    <xdr:cxnSp macro="">
      <xdr:nvCxnSpPr>
        <xdr:cNvPr id="136" name="直線コネクタ 135"/>
        <xdr:cNvCxnSpPr/>
      </xdr:nvCxnSpPr>
      <xdr:spPr>
        <a:xfrm flipV="1">
          <a:off x="13004800" y="2614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0" name="テキスト ボックス 139"/>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macro="" textlink="">
      <xdr:nvSpPr>
        <xdr:cNvPr id="146" name="楕円 145"/>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macro="" textlink="">
      <xdr:nvSpPr>
        <xdr:cNvPr id="147" name="物件費該当値テキスト"/>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10886</xdr:rowOff>
    </xdr:from>
    <xdr:to>
      <xdr:col>78</xdr:col>
      <xdr:colOff>120650</xdr:colOff>
      <xdr:row>14</xdr:row>
      <xdr:rowOff>112486</xdr:rowOff>
    </xdr:to>
    <xdr:sp macro="" textlink="">
      <xdr:nvSpPr>
        <xdr:cNvPr id="148" name="楕円 147"/>
        <xdr:cNvSpPr/>
      </xdr:nvSpPr>
      <xdr:spPr>
        <a:xfrm>
          <a:off x="15621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122663</xdr:rowOff>
    </xdr:from>
    <xdr:ext cx="736600" cy="259045"/>
    <xdr:sp macro="" textlink="">
      <xdr:nvSpPr>
        <xdr:cNvPr id="149" name="テキスト ボックス 148"/>
        <xdr:cNvSpPr txBox="1"/>
      </xdr:nvSpPr>
      <xdr:spPr>
        <a:xfrm>
          <a:off x="15290800" y="218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32657</xdr:rowOff>
    </xdr:from>
    <xdr:to>
      <xdr:col>74</xdr:col>
      <xdr:colOff>31750</xdr:colOff>
      <xdr:row>14</xdr:row>
      <xdr:rowOff>134257</xdr:rowOff>
    </xdr:to>
    <xdr:sp macro="" textlink="">
      <xdr:nvSpPr>
        <xdr:cNvPr id="150" name="楕円 149"/>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51" name="テキスト ボックス 150"/>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163286</xdr:rowOff>
    </xdr:from>
    <xdr:to>
      <xdr:col>69</xdr:col>
      <xdr:colOff>142875</xdr:colOff>
      <xdr:row>15</xdr:row>
      <xdr:rowOff>93436</xdr:rowOff>
    </xdr:to>
    <xdr:sp macro="" textlink="">
      <xdr:nvSpPr>
        <xdr:cNvPr id="152" name="楕円 151"/>
        <xdr:cNvSpPr/>
      </xdr:nvSpPr>
      <xdr:spPr>
        <a:xfrm>
          <a:off x="13843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53" name="テキスト ボックス 152"/>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4" name="楕円 153"/>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5" name="テキスト ボックス 154"/>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高齢化が進んでいる事に加えて、福祉事務所を設置していることや、本町の独自施策である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日本一の子育て村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推進の一環で、子育て環境充実のため医療費等の助成を行っていることから人口１人あたりの歳出額は類似団体より大きくなっている。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58420</xdr:rowOff>
    </xdr:to>
    <xdr:cxnSp macro="">
      <xdr:nvCxnSpPr>
        <xdr:cNvPr id="186" name="直線コネクタ 185"/>
        <xdr:cNvCxnSpPr/>
      </xdr:nvCxnSpPr>
      <xdr:spPr>
        <a:xfrm>
          <a:off x="3987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7" name="扶助費平均値テキスト"/>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81280</xdr:rowOff>
    </xdr:to>
    <xdr:cxnSp macro="">
      <xdr:nvCxnSpPr>
        <xdr:cNvPr id="189" name="直線コネクタ 188"/>
        <xdr:cNvCxnSpPr/>
      </xdr:nvCxnSpPr>
      <xdr:spPr>
        <a:xfrm flipV="1">
          <a:off x="3098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59</xdr:row>
      <xdr:rowOff>46990</xdr:rowOff>
    </xdr:to>
    <xdr:cxnSp macro="">
      <xdr:nvCxnSpPr>
        <xdr:cNvPr id="192" name="直線コネクタ 191"/>
        <xdr:cNvCxnSpPr/>
      </xdr:nvCxnSpPr>
      <xdr:spPr>
        <a:xfrm flipV="1">
          <a:off x="2209800" y="10025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4" name="テキスト ボックス 193"/>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46990</xdr:rowOff>
    </xdr:to>
    <xdr:cxnSp macro="">
      <xdr:nvCxnSpPr>
        <xdr:cNvPr id="195" name="直線コネクタ 194"/>
        <xdr:cNvCxnSpPr/>
      </xdr:nvCxnSpPr>
      <xdr:spPr>
        <a:xfrm>
          <a:off x="1320800" y="1011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7" name="テキスト ボックス 196"/>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9" name="テキスト ボックス 198"/>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5" name="楕円 204"/>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6"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7" name="楕円 206"/>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8" name="テキスト ボックス 207"/>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09" name="楕円 208"/>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10" name="テキスト ボックス 209"/>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1" name="楕円 210"/>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2" name="テキスト ボックス 211"/>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3" name="楕円 212"/>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4" name="テキスト ボックス 213"/>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数値が類似団体平均を上回っているのは、多額の繰出金の支出が主な要因である。特に下水道事業については、これまで整備してきた施設の維持管理費として繰出金が必要となっている。今後、下水道事業は計画的かつ適切な投資を行い、経営の一層の効率化、健全化を図るとともに、独立採算の原則に基づく経営の確立に努める。また、</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からの公営企業法適化に向けて現在準備を進めている。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44450</xdr:rowOff>
    </xdr:to>
    <xdr:cxnSp macro="">
      <xdr:nvCxnSpPr>
        <xdr:cNvPr id="247" name="直線コネクタ 246"/>
        <xdr:cNvCxnSpPr/>
      </xdr:nvCxnSpPr>
      <xdr:spPr>
        <a:xfrm>
          <a:off x="15671800" y="10096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19050</xdr:rowOff>
    </xdr:to>
    <xdr:cxnSp macro="">
      <xdr:nvCxnSpPr>
        <xdr:cNvPr id="250" name="直線コネクタ 249"/>
        <xdr:cNvCxnSpPr/>
      </xdr:nvCxnSpPr>
      <xdr:spPr>
        <a:xfrm flipV="1">
          <a:off x="14782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2" name="テキスト ボックス 251"/>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19050</xdr:rowOff>
    </xdr:to>
    <xdr:cxnSp macro="">
      <xdr:nvCxnSpPr>
        <xdr:cNvPr id="253" name="直線コネクタ 252"/>
        <xdr:cNvCxnSpPr/>
      </xdr:nvCxnSpPr>
      <xdr:spPr>
        <a:xfrm>
          <a:off x="13893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5" name="テキスト ボックス 254"/>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58</xdr:row>
      <xdr:rowOff>88900</xdr:rowOff>
    </xdr:to>
    <xdr:cxnSp macro="">
      <xdr:nvCxnSpPr>
        <xdr:cNvPr id="256" name="直線コネクタ 255"/>
        <xdr:cNvCxnSpPr/>
      </xdr:nvCxnSpPr>
      <xdr:spPr>
        <a:xfrm>
          <a:off x="13004800" y="9715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58" name="テキスト ボックス 257"/>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0" name="テキスト ボックス 259"/>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6" name="楕円 265"/>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7" name="その他該当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8" name="楕円 267"/>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9" name="テキスト ボックス 268"/>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0" name="楕円 269"/>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1" name="テキスト ボックス 270"/>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2" name="楕円 271"/>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3" name="テキスト ボックス 272"/>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4" name="楕円 273"/>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5" name="テキスト ボックス 274"/>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一部事務組合等への負担金が多額であるほか、学校給食会にかかる経費を補助金としていることにより、類似団体と比較して高い値となっていたが、</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完了のごみ処理施設整備事業に伴う邑智郡総合事務組合負担金の大幅減により比率が減少している。補助金については、毎年新年度予算編成時に、ゼロベースでの見直しを実施するとともに、行財政改善計画に基づく補助金等の整理合理化を進めており、今後も積極的な見直し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81280</xdr:rowOff>
    </xdr:to>
    <xdr:cxnSp macro="">
      <xdr:nvCxnSpPr>
        <xdr:cNvPr id="304" name="直線コネクタ 303"/>
        <xdr:cNvCxnSpPr/>
      </xdr:nvCxnSpPr>
      <xdr:spPr>
        <a:xfrm flipV="1">
          <a:off x="15671800" y="61734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5" name="補助費等平均値テキスト"/>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69850</xdr:rowOff>
    </xdr:from>
    <xdr:to>
      <xdr:col>78</xdr:col>
      <xdr:colOff>69850</xdr:colOff>
      <xdr:row>36</xdr:row>
      <xdr:rowOff>81280</xdr:rowOff>
    </xdr:to>
    <xdr:cxnSp macro="">
      <xdr:nvCxnSpPr>
        <xdr:cNvPr id="307" name="直線コネクタ 306"/>
        <xdr:cNvCxnSpPr/>
      </xdr:nvCxnSpPr>
      <xdr:spPr>
        <a:xfrm>
          <a:off x="14782800" y="6242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09" name="テキスト ボックス 308"/>
        <xdr:cNvSpPr txBox="1"/>
      </xdr:nvSpPr>
      <xdr:spPr>
        <a:xfrm>
          <a:off x="15290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121285</xdr:rowOff>
    </xdr:to>
    <xdr:cxnSp macro="">
      <xdr:nvCxnSpPr>
        <xdr:cNvPr id="310" name="直線コネクタ 309"/>
        <xdr:cNvCxnSpPr/>
      </xdr:nvCxnSpPr>
      <xdr:spPr>
        <a:xfrm flipV="1">
          <a:off x="13893800" y="6242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12" name="テキスト ボックス 311"/>
        <xdr:cNvSpPr txBox="1"/>
      </xdr:nvSpPr>
      <xdr:spPr>
        <a:xfrm>
          <a:off x="14401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41275</xdr:rowOff>
    </xdr:from>
    <xdr:to>
      <xdr:col>69</xdr:col>
      <xdr:colOff>92075</xdr:colOff>
      <xdr:row>36</xdr:row>
      <xdr:rowOff>121285</xdr:rowOff>
    </xdr:to>
    <xdr:cxnSp macro="">
      <xdr:nvCxnSpPr>
        <xdr:cNvPr id="313" name="直線コネクタ 312"/>
        <xdr:cNvCxnSpPr/>
      </xdr:nvCxnSpPr>
      <xdr:spPr>
        <a:xfrm>
          <a:off x="13004800" y="62134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15" name="テキスト ボックス 314"/>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67962</xdr:rowOff>
    </xdr:from>
    <xdr:ext cx="762000" cy="259045"/>
    <xdr:sp macro="" textlink="">
      <xdr:nvSpPr>
        <xdr:cNvPr id="317" name="テキスト ボックス 316"/>
        <xdr:cNvSpPr txBox="1"/>
      </xdr:nvSpPr>
      <xdr:spPr>
        <a:xfrm>
          <a:off x="12623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23" name="楕円 322"/>
        <xdr:cNvSpPr/>
      </xdr:nvSpPr>
      <xdr:spPr>
        <a:xfrm>
          <a:off x="16459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138447</xdr:rowOff>
    </xdr:from>
    <xdr:ext cx="762000" cy="259045"/>
    <xdr:sp macro="" textlink="">
      <xdr:nvSpPr>
        <xdr:cNvPr id="324" name="補助費等該当値テキスト"/>
        <xdr:cNvSpPr txBox="1"/>
      </xdr:nvSpPr>
      <xdr:spPr>
        <a:xfrm>
          <a:off x="165989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26" name="テキスト ボックス 325"/>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19050</xdr:rowOff>
    </xdr:from>
    <xdr:to>
      <xdr:col>74</xdr:col>
      <xdr:colOff>31750</xdr:colOff>
      <xdr:row>36</xdr:row>
      <xdr:rowOff>120650</xdr:rowOff>
    </xdr:to>
    <xdr:sp macro="" textlink="">
      <xdr:nvSpPr>
        <xdr:cNvPr id="327" name="楕円 326"/>
        <xdr:cNvSpPr/>
      </xdr:nvSpPr>
      <xdr:spPr>
        <a:xfrm>
          <a:off x="14732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105427</xdr:rowOff>
    </xdr:from>
    <xdr:ext cx="762000" cy="259045"/>
    <xdr:sp macro="" textlink="">
      <xdr:nvSpPr>
        <xdr:cNvPr id="328" name="テキスト ボックス 327"/>
        <xdr:cNvSpPr txBox="1"/>
      </xdr:nvSpPr>
      <xdr:spPr>
        <a:xfrm>
          <a:off x="14401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70485</xdr:rowOff>
    </xdr:from>
    <xdr:to>
      <xdr:col>69</xdr:col>
      <xdr:colOff>142875</xdr:colOff>
      <xdr:row>37</xdr:row>
      <xdr:rowOff>635</xdr:rowOff>
    </xdr:to>
    <xdr:sp macro="" textlink="">
      <xdr:nvSpPr>
        <xdr:cNvPr id="329" name="楕円 328"/>
        <xdr:cNvSpPr/>
      </xdr:nvSpPr>
      <xdr:spPr>
        <a:xfrm>
          <a:off x="13843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156862</xdr:rowOff>
    </xdr:from>
    <xdr:ext cx="762000" cy="259045"/>
    <xdr:sp macro="" textlink="">
      <xdr:nvSpPr>
        <xdr:cNvPr id="330" name="テキスト ボックス 329"/>
        <xdr:cNvSpPr txBox="1"/>
      </xdr:nvSpPr>
      <xdr:spPr>
        <a:xfrm>
          <a:off x="13512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31" name="楕円 330"/>
        <xdr:cNvSpPr/>
      </xdr:nvSpPr>
      <xdr:spPr>
        <a:xfrm>
          <a:off x="12954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76852</xdr:rowOff>
    </xdr:from>
    <xdr:ext cx="762000" cy="259045"/>
    <xdr:sp macro="" textlink="">
      <xdr:nvSpPr>
        <xdr:cNvPr id="332" name="テキスト ボックス 331"/>
        <xdr:cNvSpPr txBox="1"/>
      </xdr:nvSpPr>
      <xdr:spPr>
        <a:xfrm>
          <a:off x="12623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合併に伴う建設事業に係る起債の償還終了や新発債の抑制の効果により、公債費は減少傾向にあったが、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実施の小中学校空調整備事業などの元金償還開始により増加している。引き続き、新発債の制限をかけることで償還額の減少を図る。一方で、普通交付税等の減額に加え、</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完了のごみ処理施設整備や現在実施中の公立病院改築、石見中学校改築、道の駅整備の大型建設事業により、今後は公債費に係る経常収支比率が上昇する見込みである。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121286</xdr:rowOff>
    </xdr:to>
    <xdr:cxnSp macro="">
      <xdr:nvCxnSpPr>
        <xdr:cNvPr id="361" name="直線コネクタ 360"/>
        <xdr:cNvCxnSpPr/>
      </xdr:nvCxnSpPr>
      <xdr:spPr>
        <a:xfrm>
          <a:off x="3987800" y="1323721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35577</xdr:rowOff>
    </xdr:from>
    <xdr:ext cx="762000" cy="259045"/>
    <xdr:sp macro="" textlink="">
      <xdr:nvSpPr>
        <xdr:cNvPr id="362" name="公債費平均値テキスト"/>
        <xdr:cNvSpPr txBox="1"/>
      </xdr:nvSpPr>
      <xdr:spPr>
        <a:xfrm>
          <a:off x="4914900" y="1289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149861</xdr:rowOff>
    </xdr:to>
    <xdr:cxnSp macro="">
      <xdr:nvCxnSpPr>
        <xdr:cNvPr id="364" name="直線コネクタ 363"/>
        <xdr:cNvCxnSpPr/>
      </xdr:nvCxnSpPr>
      <xdr:spPr>
        <a:xfrm flipV="1">
          <a:off x="3098800" y="13237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102252</xdr:rowOff>
    </xdr:from>
    <xdr:ext cx="736600" cy="259045"/>
    <xdr:sp macro="" textlink="">
      <xdr:nvSpPr>
        <xdr:cNvPr id="366" name="テキスト ボックス 365"/>
        <xdr:cNvSpPr txBox="1"/>
      </xdr:nvSpPr>
      <xdr:spPr>
        <a:xfrm>
          <a:off x="3606800" y="1278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149861</xdr:rowOff>
    </xdr:from>
    <xdr:to>
      <xdr:col>15</xdr:col>
      <xdr:colOff>98425</xdr:colOff>
      <xdr:row>78</xdr:row>
      <xdr:rowOff>109855</xdr:rowOff>
    </xdr:to>
    <xdr:cxnSp macro="">
      <xdr:nvCxnSpPr>
        <xdr:cNvPr id="367" name="直線コネクタ 366"/>
        <xdr:cNvCxnSpPr/>
      </xdr:nvCxnSpPr>
      <xdr:spPr>
        <a:xfrm flipV="1">
          <a:off x="2209800" y="1335151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69" name="テキスト ボックス 368"/>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109855</xdr:rowOff>
    </xdr:from>
    <xdr:to>
      <xdr:col>11</xdr:col>
      <xdr:colOff>9525</xdr:colOff>
      <xdr:row>79</xdr:row>
      <xdr:rowOff>104139</xdr:rowOff>
    </xdr:to>
    <xdr:cxnSp macro="">
      <xdr:nvCxnSpPr>
        <xdr:cNvPr id="370" name="直線コネクタ 369"/>
        <xdr:cNvCxnSpPr/>
      </xdr:nvCxnSpPr>
      <xdr:spPr>
        <a:xfrm flipV="1">
          <a:off x="1320800" y="134829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2" name="テキスト ボックス 371"/>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4" name="テキスト ボックス 373"/>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70486</xdr:rowOff>
    </xdr:from>
    <xdr:to>
      <xdr:col>24</xdr:col>
      <xdr:colOff>76200</xdr:colOff>
      <xdr:row>78</xdr:row>
      <xdr:rowOff>636</xdr:rowOff>
    </xdr:to>
    <xdr:sp macro="" textlink="">
      <xdr:nvSpPr>
        <xdr:cNvPr id="380" name="楕円 379"/>
        <xdr:cNvSpPr/>
      </xdr:nvSpPr>
      <xdr:spPr>
        <a:xfrm>
          <a:off x="47752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42563</xdr:rowOff>
    </xdr:from>
    <xdr:ext cx="762000" cy="259045"/>
    <xdr:sp macro="" textlink="">
      <xdr:nvSpPr>
        <xdr:cNvPr id="381" name="公債費該当値テキスト"/>
        <xdr:cNvSpPr txBox="1"/>
      </xdr:nvSpPr>
      <xdr:spPr>
        <a:xfrm>
          <a:off x="49149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2" name="楕円 381"/>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3" name="テキスト ボックス 382"/>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99061</xdr:rowOff>
    </xdr:from>
    <xdr:to>
      <xdr:col>15</xdr:col>
      <xdr:colOff>149225</xdr:colOff>
      <xdr:row>78</xdr:row>
      <xdr:rowOff>29211</xdr:rowOff>
    </xdr:to>
    <xdr:sp macro="" textlink="">
      <xdr:nvSpPr>
        <xdr:cNvPr id="384" name="楕円 383"/>
        <xdr:cNvSpPr/>
      </xdr:nvSpPr>
      <xdr:spPr>
        <a:xfrm>
          <a:off x="3048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13988</xdr:rowOff>
    </xdr:from>
    <xdr:ext cx="762000" cy="259045"/>
    <xdr:sp macro="" textlink="">
      <xdr:nvSpPr>
        <xdr:cNvPr id="385" name="テキスト ボックス 384"/>
        <xdr:cNvSpPr txBox="1"/>
      </xdr:nvSpPr>
      <xdr:spPr>
        <a:xfrm>
          <a:off x="2717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59055</xdr:rowOff>
    </xdr:from>
    <xdr:to>
      <xdr:col>11</xdr:col>
      <xdr:colOff>60325</xdr:colOff>
      <xdr:row>78</xdr:row>
      <xdr:rowOff>160655</xdr:rowOff>
    </xdr:to>
    <xdr:sp macro="" textlink="">
      <xdr:nvSpPr>
        <xdr:cNvPr id="386" name="楕円 385"/>
        <xdr:cNvSpPr/>
      </xdr:nvSpPr>
      <xdr:spPr>
        <a:xfrm>
          <a:off x="2159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145432</xdr:rowOff>
    </xdr:from>
    <xdr:ext cx="762000" cy="259045"/>
    <xdr:sp macro="" textlink="">
      <xdr:nvSpPr>
        <xdr:cNvPr id="387" name="テキスト ボックス 386"/>
        <xdr:cNvSpPr txBox="1"/>
      </xdr:nvSpPr>
      <xdr:spPr>
        <a:xfrm>
          <a:off x="1828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53339</xdr:rowOff>
    </xdr:from>
    <xdr:to>
      <xdr:col>6</xdr:col>
      <xdr:colOff>171450</xdr:colOff>
      <xdr:row>79</xdr:row>
      <xdr:rowOff>154939</xdr:rowOff>
    </xdr:to>
    <xdr:sp macro="" textlink="">
      <xdr:nvSpPr>
        <xdr:cNvPr id="388" name="楕円 387"/>
        <xdr:cNvSpPr/>
      </xdr:nvSpPr>
      <xdr:spPr>
        <a:xfrm>
          <a:off x="1270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139716</xdr:rowOff>
    </xdr:from>
    <xdr:ext cx="762000" cy="259045"/>
    <xdr:sp macro="" textlink="">
      <xdr:nvSpPr>
        <xdr:cNvPr id="389" name="テキスト ボックス 388"/>
        <xdr:cNvSpPr txBox="1"/>
      </xdr:nvSpPr>
      <xdr:spPr>
        <a:xfrm>
          <a:off x="939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公債費以外では、類似団体に比べて人件費が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ポイント、扶助費が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ポイント高くなっているが、物件費の</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ポイント減などにより、全体比較では類似団体</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％に対し、本町は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類似団体平均を若干下回っている。今後も厳しい財政状況は続くものと考えられるため、引き続き普通建設事業の起債額の制限や経常経費の削減、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104139</xdr:rowOff>
    </xdr:to>
    <xdr:cxnSp macro="">
      <xdr:nvCxnSpPr>
        <xdr:cNvPr id="422" name="直線コネクタ 421"/>
        <xdr:cNvCxnSpPr/>
      </xdr:nvCxnSpPr>
      <xdr:spPr>
        <a:xfrm flipV="1">
          <a:off x="15671800" y="132905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17797</xdr:rowOff>
    </xdr:from>
    <xdr:ext cx="762000" cy="259045"/>
    <xdr:sp macro="" textlink="">
      <xdr:nvSpPr>
        <xdr:cNvPr id="423" name="公債費以外平均値テキスト"/>
        <xdr:cNvSpPr txBox="1"/>
      </xdr:nvSpPr>
      <xdr:spPr>
        <a:xfrm>
          <a:off x="16598900" y="13219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142239</xdr:rowOff>
    </xdr:to>
    <xdr:cxnSp macro="">
      <xdr:nvCxnSpPr>
        <xdr:cNvPr id="425" name="直線コネクタ 424"/>
        <xdr:cNvCxnSpPr/>
      </xdr:nvCxnSpPr>
      <xdr:spPr>
        <a:xfrm flipV="1">
          <a:off x="14782800" y="13305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7" name="テキスト ボックス 426"/>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78</xdr:row>
      <xdr:rowOff>8889</xdr:rowOff>
    </xdr:to>
    <xdr:cxnSp macro="">
      <xdr:nvCxnSpPr>
        <xdr:cNvPr id="428" name="直線コネクタ 427"/>
        <xdr:cNvCxnSpPr/>
      </xdr:nvCxnSpPr>
      <xdr:spPr>
        <a:xfrm flipV="1">
          <a:off x="13893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0" name="テキスト ボックス 429"/>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8889</xdr:rowOff>
    </xdr:to>
    <xdr:cxnSp macro="">
      <xdr:nvCxnSpPr>
        <xdr:cNvPr id="431" name="直線コネクタ 430"/>
        <xdr:cNvCxnSpPr/>
      </xdr:nvCxnSpPr>
      <xdr:spPr>
        <a:xfrm>
          <a:off x="13004800" y="1326007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3" name="テキスト ボックス 432"/>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5" name="テキスト ボックス 434"/>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1" name="楕円 440"/>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42" name="公債費以外該当値テキスト"/>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3" name="楕円 442"/>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4" name="テキスト ボックス 443"/>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45" name="楕円 444"/>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6366</xdr:rowOff>
    </xdr:from>
    <xdr:ext cx="762000" cy="259045"/>
    <xdr:sp macro="" textlink="">
      <xdr:nvSpPr>
        <xdr:cNvPr id="446" name="テキスト ボックス 445"/>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47" name="楕円 446"/>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44466</xdr:rowOff>
    </xdr:from>
    <xdr:ext cx="762000" cy="259045"/>
    <xdr:sp macro="" textlink="">
      <xdr:nvSpPr>
        <xdr:cNvPr id="448" name="テキスト ボックス 447"/>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49" name="楕円 448"/>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50" name="テキスト ボックス 449"/>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136525</xdr:rowOff>
    </xdr:from>
    <xdr:to>
      <xdr:col>29</xdr:col>
      <xdr:colOff>127000</xdr:colOff>
      <xdr:row>12</xdr:row>
      <xdr:rowOff>144809</xdr:rowOff>
    </xdr:to>
    <xdr:cxnSp macro="">
      <xdr:nvCxnSpPr>
        <xdr:cNvPr id="52" name="直線コネクタ 51"/>
        <xdr:cNvCxnSpPr/>
      </xdr:nvCxnSpPr>
      <xdr:spPr bwMode="auto">
        <a:xfrm flipV="1">
          <a:off x="5003800" y="2070100"/>
          <a:ext cx="647700" cy="17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149460</xdr:rowOff>
    </xdr:from>
    <xdr:ext cx="762000" cy="259045"/>
    <xdr:sp macro="" textlink="">
      <xdr:nvSpPr>
        <xdr:cNvPr id="53" name="人口1人当たり決算額の推移平均値テキスト130"/>
        <xdr:cNvSpPr txBox="1"/>
      </xdr:nvSpPr>
      <xdr:spPr>
        <a:xfrm>
          <a:off x="5740400" y="294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144809</xdr:rowOff>
    </xdr:from>
    <xdr:to>
      <xdr:col>26</xdr:col>
      <xdr:colOff>50800</xdr:colOff>
      <xdr:row>13</xdr:row>
      <xdr:rowOff>28746</xdr:rowOff>
    </xdr:to>
    <xdr:cxnSp macro="">
      <xdr:nvCxnSpPr>
        <xdr:cNvPr id="55" name="直線コネクタ 54"/>
        <xdr:cNvCxnSpPr/>
      </xdr:nvCxnSpPr>
      <xdr:spPr bwMode="auto">
        <a:xfrm flipV="1">
          <a:off x="4305300" y="2249834"/>
          <a:ext cx="698500" cy="5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135036</xdr:rowOff>
    </xdr:from>
    <xdr:ext cx="736600" cy="259045"/>
    <xdr:sp macro="" textlink="">
      <xdr:nvSpPr>
        <xdr:cNvPr id="57" name="テキスト ボックス 56"/>
        <xdr:cNvSpPr txBox="1"/>
      </xdr:nvSpPr>
      <xdr:spPr>
        <a:xfrm>
          <a:off x="4622800" y="309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28746</xdr:rowOff>
    </xdr:from>
    <xdr:to>
      <xdr:col>22</xdr:col>
      <xdr:colOff>114300</xdr:colOff>
      <xdr:row>13</xdr:row>
      <xdr:rowOff>63591</xdr:rowOff>
    </xdr:to>
    <xdr:cxnSp macro="">
      <xdr:nvCxnSpPr>
        <xdr:cNvPr id="58" name="直線コネクタ 57"/>
        <xdr:cNvCxnSpPr/>
      </xdr:nvCxnSpPr>
      <xdr:spPr bwMode="auto">
        <a:xfrm flipV="1">
          <a:off x="3606800" y="2305221"/>
          <a:ext cx="6985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37674</xdr:rowOff>
    </xdr:from>
    <xdr:ext cx="762000" cy="259045"/>
    <xdr:sp macro="" textlink="">
      <xdr:nvSpPr>
        <xdr:cNvPr id="60" name="テキスト ボックス 59"/>
        <xdr:cNvSpPr txBox="1"/>
      </xdr:nvSpPr>
      <xdr:spPr>
        <a:xfrm>
          <a:off x="39243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40252</xdr:rowOff>
    </xdr:from>
    <xdr:to>
      <xdr:col>18</xdr:col>
      <xdr:colOff>177800</xdr:colOff>
      <xdr:row>13</xdr:row>
      <xdr:rowOff>63591</xdr:rowOff>
    </xdr:to>
    <xdr:cxnSp macro="">
      <xdr:nvCxnSpPr>
        <xdr:cNvPr id="61" name="直線コネクタ 60"/>
        <xdr:cNvCxnSpPr/>
      </xdr:nvCxnSpPr>
      <xdr:spPr bwMode="auto">
        <a:xfrm>
          <a:off x="2908300" y="2316727"/>
          <a:ext cx="698500" cy="2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63604</xdr:rowOff>
    </xdr:from>
    <xdr:ext cx="762000" cy="259045"/>
    <xdr:sp macro="" textlink="">
      <xdr:nvSpPr>
        <xdr:cNvPr id="63" name="テキスト ボックス 62"/>
        <xdr:cNvSpPr txBox="1"/>
      </xdr:nvSpPr>
      <xdr:spPr>
        <a:xfrm>
          <a:off x="32258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120166</xdr:rowOff>
    </xdr:from>
    <xdr:ext cx="762000" cy="259045"/>
    <xdr:sp macro="" textlink="">
      <xdr:nvSpPr>
        <xdr:cNvPr id="65" name="テキスト ボックス 64"/>
        <xdr:cNvSpPr txBox="1"/>
      </xdr:nvSpPr>
      <xdr:spPr>
        <a:xfrm>
          <a:off x="2527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85725</xdr:rowOff>
    </xdr:from>
    <xdr:to>
      <xdr:col>29</xdr:col>
      <xdr:colOff>177800</xdr:colOff>
      <xdr:row>12</xdr:row>
      <xdr:rowOff>15875</xdr:rowOff>
    </xdr:to>
    <xdr:sp macro="" textlink="">
      <xdr:nvSpPr>
        <xdr:cNvPr id="71" name="楕円 70"/>
        <xdr:cNvSpPr/>
      </xdr:nvSpPr>
      <xdr:spPr bwMode="auto">
        <a:xfrm>
          <a:off x="5600700" y="201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22398</xdr:rowOff>
    </xdr:from>
    <xdr:ext cx="762000" cy="259045"/>
    <xdr:sp macro="" textlink="">
      <xdr:nvSpPr>
        <xdr:cNvPr id="72" name="人口1人当たり決算額の推移該当値テキスト130"/>
        <xdr:cNvSpPr txBox="1"/>
      </xdr:nvSpPr>
      <xdr:spPr>
        <a:xfrm>
          <a:off x="5740400" y="195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94009</xdr:rowOff>
    </xdr:from>
    <xdr:to>
      <xdr:col>26</xdr:col>
      <xdr:colOff>101600</xdr:colOff>
      <xdr:row>13</xdr:row>
      <xdr:rowOff>24159</xdr:rowOff>
    </xdr:to>
    <xdr:sp macro="" textlink="">
      <xdr:nvSpPr>
        <xdr:cNvPr id="73" name="楕円 72"/>
        <xdr:cNvSpPr/>
      </xdr:nvSpPr>
      <xdr:spPr bwMode="auto">
        <a:xfrm>
          <a:off x="4953000" y="219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34336</xdr:rowOff>
    </xdr:from>
    <xdr:ext cx="736600" cy="259045"/>
    <xdr:sp macro="" textlink="">
      <xdr:nvSpPr>
        <xdr:cNvPr id="74" name="テキスト ボックス 73"/>
        <xdr:cNvSpPr txBox="1"/>
      </xdr:nvSpPr>
      <xdr:spPr>
        <a:xfrm>
          <a:off x="4622800" y="196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149396</xdr:rowOff>
    </xdr:from>
    <xdr:to>
      <xdr:col>22</xdr:col>
      <xdr:colOff>165100</xdr:colOff>
      <xdr:row>13</xdr:row>
      <xdr:rowOff>79546</xdr:rowOff>
    </xdr:to>
    <xdr:sp macro="" textlink="">
      <xdr:nvSpPr>
        <xdr:cNvPr id="75" name="楕円 74"/>
        <xdr:cNvSpPr/>
      </xdr:nvSpPr>
      <xdr:spPr bwMode="auto">
        <a:xfrm>
          <a:off x="4254500" y="225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89723</xdr:rowOff>
    </xdr:from>
    <xdr:ext cx="762000" cy="259045"/>
    <xdr:sp macro="" textlink="">
      <xdr:nvSpPr>
        <xdr:cNvPr id="76" name="テキスト ボックス 75"/>
        <xdr:cNvSpPr txBox="1"/>
      </xdr:nvSpPr>
      <xdr:spPr>
        <a:xfrm>
          <a:off x="3924300" y="202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12791</xdr:rowOff>
    </xdr:from>
    <xdr:to>
      <xdr:col>19</xdr:col>
      <xdr:colOff>38100</xdr:colOff>
      <xdr:row>13</xdr:row>
      <xdr:rowOff>114391</xdr:rowOff>
    </xdr:to>
    <xdr:sp macro="" textlink="">
      <xdr:nvSpPr>
        <xdr:cNvPr id="77" name="楕円 76"/>
        <xdr:cNvSpPr/>
      </xdr:nvSpPr>
      <xdr:spPr bwMode="auto">
        <a:xfrm>
          <a:off x="3556000" y="228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124568</xdr:rowOff>
    </xdr:from>
    <xdr:ext cx="762000" cy="259045"/>
    <xdr:sp macro="" textlink="">
      <xdr:nvSpPr>
        <xdr:cNvPr id="78" name="テキスト ボックス 77"/>
        <xdr:cNvSpPr txBox="1"/>
      </xdr:nvSpPr>
      <xdr:spPr>
        <a:xfrm>
          <a:off x="3225800" y="205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160902</xdr:rowOff>
    </xdr:from>
    <xdr:to>
      <xdr:col>15</xdr:col>
      <xdr:colOff>101600</xdr:colOff>
      <xdr:row>13</xdr:row>
      <xdr:rowOff>91052</xdr:rowOff>
    </xdr:to>
    <xdr:sp macro="" textlink="">
      <xdr:nvSpPr>
        <xdr:cNvPr id="79" name="楕円 78"/>
        <xdr:cNvSpPr/>
      </xdr:nvSpPr>
      <xdr:spPr bwMode="auto">
        <a:xfrm>
          <a:off x="2857500" y="226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101229</xdr:rowOff>
    </xdr:from>
    <xdr:ext cx="762000" cy="259045"/>
    <xdr:sp macro="" textlink="">
      <xdr:nvSpPr>
        <xdr:cNvPr id="80" name="テキスト ボックス 79"/>
        <xdr:cNvSpPr txBox="1"/>
      </xdr:nvSpPr>
      <xdr:spPr>
        <a:xfrm>
          <a:off x="2527300" y="203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267437</xdr:rowOff>
    </xdr:from>
    <xdr:to>
      <xdr:col>29</xdr:col>
      <xdr:colOff>127000</xdr:colOff>
      <xdr:row>33</xdr:row>
      <xdr:rowOff>333426</xdr:rowOff>
    </xdr:to>
    <xdr:cxnSp macro="">
      <xdr:nvCxnSpPr>
        <xdr:cNvPr id="114" name="直線コネクタ 113"/>
        <xdr:cNvCxnSpPr/>
      </xdr:nvCxnSpPr>
      <xdr:spPr bwMode="auto">
        <a:xfrm flipV="1">
          <a:off x="5003800" y="6191987"/>
          <a:ext cx="6477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163186</xdr:rowOff>
    </xdr:from>
    <xdr:ext cx="762000" cy="259045"/>
    <xdr:sp macro="" textlink="">
      <xdr:nvSpPr>
        <xdr:cNvPr id="115" name="人口1人当たり決算額の推移平均値テキスト445"/>
        <xdr:cNvSpPr txBox="1"/>
      </xdr:nvSpPr>
      <xdr:spPr>
        <a:xfrm>
          <a:off x="5740400" y="6773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246672</xdr:rowOff>
    </xdr:from>
    <xdr:to>
      <xdr:col>26</xdr:col>
      <xdr:colOff>50800</xdr:colOff>
      <xdr:row>33</xdr:row>
      <xdr:rowOff>333426</xdr:rowOff>
    </xdr:to>
    <xdr:cxnSp macro="">
      <xdr:nvCxnSpPr>
        <xdr:cNvPr id="117" name="直線コネクタ 116"/>
        <xdr:cNvCxnSpPr/>
      </xdr:nvCxnSpPr>
      <xdr:spPr bwMode="auto">
        <a:xfrm>
          <a:off x="4305300" y="6171222"/>
          <a:ext cx="6985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299928</xdr:rowOff>
    </xdr:from>
    <xdr:ext cx="736600" cy="259045"/>
    <xdr:sp macro="" textlink="">
      <xdr:nvSpPr>
        <xdr:cNvPr id="119" name="テキスト ボックス 118"/>
        <xdr:cNvSpPr txBox="1"/>
      </xdr:nvSpPr>
      <xdr:spPr>
        <a:xfrm>
          <a:off x="4622800" y="691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193599</xdr:rowOff>
    </xdr:from>
    <xdr:to>
      <xdr:col>22</xdr:col>
      <xdr:colOff>114300</xdr:colOff>
      <xdr:row>33</xdr:row>
      <xdr:rowOff>246672</xdr:rowOff>
    </xdr:to>
    <xdr:cxnSp macro="">
      <xdr:nvCxnSpPr>
        <xdr:cNvPr id="120" name="直線コネクタ 119"/>
        <xdr:cNvCxnSpPr/>
      </xdr:nvCxnSpPr>
      <xdr:spPr bwMode="auto">
        <a:xfrm>
          <a:off x="3606800" y="6118149"/>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333646</xdr:rowOff>
    </xdr:from>
    <xdr:ext cx="762000" cy="259045"/>
    <xdr:sp macro="" textlink="">
      <xdr:nvSpPr>
        <xdr:cNvPr id="122" name="テキスト ボックス 121"/>
        <xdr:cNvSpPr txBox="1"/>
      </xdr:nvSpPr>
      <xdr:spPr>
        <a:xfrm>
          <a:off x="3924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193599</xdr:rowOff>
    </xdr:from>
    <xdr:to>
      <xdr:col>18</xdr:col>
      <xdr:colOff>177800</xdr:colOff>
      <xdr:row>33</xdr:row>
      <xdr:rowOff>259226</xdr:rowOff>
    </xdr:to>
    <xdr:cxnSp macro="">
      <xdr:nvCxnSpPr>
        <xdr:cNvPr id="123" name="直線コネクタ 122"/>
        <xdr:cNvCxnSpPr/>
      </xdr:nvCxnSpPr>
      <xdr:spPr bwMode="auto">
        <a:xfrm flipV="1">
          <a:off x="2908300" y="6118149"/>
          <a:ext cx="698500" cy="6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333894</xdr:rowOff>
    </xdr:from>
    <xdr:ext cx="762000" cy="259045"/>
    <xdr:sp macro="" textlink="">
      <xdr:nvSpPr>
        <xdr:cNvPr id="125" name="テキスト ボックス 124"/>
        <xdr:cNvSpPr txBox="1"/>
      </xdr:nvSpPr>
      <xdr:spPr>
        <a:xfrm>
          <a:off x="32258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20407</xdr:rowOff>
    </xdr:from>
    <xdr:ext cx="762000" cy="259045"/>
    <xdr:sp macro="" textlink="">
      <xdr:nvSpPr>
        <xdr:cNvPr id="127" name="テキスト ボックス 126"/>
        <xdr:cNvSpPr txBox="1"/>
      </xdr:nvSpPr>
      <xdr:spPr>
        <a:xfrm>
          <a:off x="25273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216637</xdr:rowOff>
    </xdr:from>
    <xdr:to>
      <xdr:col>29</xdr:col>
      <xdr:colOff>177800</xdr:colOff>
      <xdr:row>33</xdr:row>
      <xdr:rowOff>318237</xdr:rowOff>
    </xdr:to>
    <xdr:sp macro="" textlink="">
      <xdr:nvSpPr>
        <xdr:cNvPr id="133" name="楕円 132"/>
        <xdr:cNvSpPr/>
      </xdr:nvSpPr>
      <xdr:spPr bwMode="auto">
        <a:xfrm>
          <a:off x="5600700" y="614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125214</xdr:rowOff>
    </xdr:from>
    <xdr:ext cx="762000" cy="259045"/>
    <xdr:sp macro="" textlink="">
      <xdr:nvSpPr>
        <xdr:cNvPr id="134" name="人口1人当たり決算額の推移該当値テキスト445"/>
        <xdr:cNvSpPr txBox="1"/>
      </xdr:nvSpPr>
      <xdr:spPr>
        <a:xfrm>
          <a:off x="5740400" y="604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282626</xdr:rowOff>
    </xdr:from>
    <xdr:to>
      <xdr:col>26</xdr:col>
      <xdr:colOff>101600</xdr:colOff>
      <xdr:row>34</xdr:row>
      <xdr:rowOff>41326</xdr:rowOff>
    </xdr:to>
    <xdr:sp macro="" textlink="">
      <xdr:nvSpPr>
        <xdr:cNvPr id="135" name="楕円 134"/>
        <xdr:cNvSpPr/>
      </xdr:nvSpPr>
      <xdr:spPr bwMode="auto">
        <a:xfrm>
          <a:off x="4953000" y="620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51503</xdr:rowOff>
    </xdr:from>
    <xdr:ext cx="736600" cy="259045"/>
    <xdr:sp macro="" textlink="">
      <xdr:nvSpPr>
        <xdr:cNvPr id="136" name="テキスト ボックス 135"/>
        <xdr:cNvSpPr txBox="1"/>
      </xdr:nvSpPr>
      <xdr:spPr>
        <a:xfrm>
          <a:off x="4622800" y="597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195872</xdr:rowOff>
    </xdr:from>
    <xdr:to>
      <xdr:col>22</xdr:col>
      <xdr:colOff>165100</xdr:colOff>
      <xdr:row>33</xdr:row>
      <xdr:rowOff>297472</xdr:rowOff>
    </xdr:to>
    <xdr:sp macro="" textlink="">
      <xdr:nvSpPr>
        <xdr:cNvPr id="137" name="楕円 136"/>
        <xdr:cNvSpPr/>
      </xdr:nvSpPr>
      <xdr:spPr bwMode="auto">
        <a:xfrm>
          <a:off x="4254500" y="612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136199</xdr:rowOff>
    </xdr:from>
    <xdr:ext cx="762000" cy="259045"/>
    <xdr:sp macro="" textlink="">
      <xdr:nvSpPr>
        <xdr:cNvPr id="138" name="テキスト ボックス 137"/>
        <xdr:cNvSpPr txBox="1"/>
      </xdr:nvSpPr>
      <xdr:spPr>
        <a:xfrm>
          <a:off x="3924300" y="588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142799</xdr:rowOff>
    </xdr:from>
    <xdr:to>
      <xdr:col>19</xdr:col>
      <xdr:colOff>38100</xdr:colOff>
      <xdr:row>33</xdr:row>
      <xdr:rowOff>244399</xdr:rowOff>
    </xdr:to>
    <xdr:sp macro="" textlink="">
      <xdr:nvSpPr>
        <xdr:cNvPr id="139" name="楕円 138"/>
        <xdr:cNvSpPr/>
      </xdr:nvSpPr>
      <xdr:spPr bwMode="auto">
        <a:xfrm>
          <a:off x="3556000" y="606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83126</xdr:rowOff>
    </xdr:from>
    <xdr:ext cx="762000" cy="259045"/>
    <xdr:sp macro="" textlink="">
      <xdr:nvSpPr>
        <xdr:cNvPr id="140" name="テキスト ボックス 139"/>
        <xdr:cNvSpPr txBox="1"/>
      </xdr:nvSpPr>
      <xdr:spPr>
        <a:xfrm>
          <a:off x="3225800" y="583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208426</xdr:rowOff>
    </xdr:from>
    <xdr:to>
      <xdr:col>15</xdr:col>
      <xdr:colOff>101600</xdr:colOff>
      <xdr:row>33</xdr:row>
      <xdr:rowOff>310026</xdr:rowOff>
    </xdr:to>
    <xdr:sp macro="" textlink="">
      <xdr:nvSpPr>
        <xdr:cNvPr id="141" name="楕円 140"/>
        <xdr:cNvSpPr/>
      </xdr:nvSpPr>
      <xdr:spPr bwMode="auto">
        <a:xfrm>
          <a:off x="2857500" y="61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148753</xdr:rowOff>
    </xdr:from>
    <xdr:ext cx="762000" cy="259045"/>
    <xdr:sp macro="" textlink="">
      <xdr:nvSpPr>
        <xdr:cNvPr id="142" name="テキスト ボックス 141"/>
        <xdr:cNvSpPr txBox="1"/>
      </xdr:nvSpPr>
      <xdr:spPr>
        <a:xfrm>
          <a:off x="2527300" y="590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9,961
9,884
419.29
14,248,069
13,872,841
318,394
7,051,312
13,737,279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45314</xdr:rowOff>
    </xdr:from>
    <xdr:to>
      <xdr:col>24</xdr:col>
      <xdr:colOff>63500</xdr:colOff>
      <xdr:row>30</xdr:row>
      <xdr:rowOff>140157</xdr:rowOff>
    </xdr:to>
    <xdr:cxnSp macro="">
      <xdr:nvCxnSpPr>
        <xdr:cNvPr id="61" name="直線コネクタ 60"/>
        <xdr:cNvCxnSpPr/>
      </xdr:nvCxnSpPr>
      <xdr:spPr>
        <a:xfrm flipV="1">
          <a:off x="3797300" y="5188814"/>
          <a:ext cx="838200" cy="9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44289</xdr:rowOff>
    </xdr:from>
    <xdr:ext cx="599010" cy="259045"/>
    <xdr:sp macro="" textlink="">
      <xdr:nvSpPr>
        <xdr:cNvPr id="62" name="人件費平均値テキスト"/>
        <xdr:cNvSpPr txBox="1"/>
      </xdr:nvSpPr>
      <xdr:spPr>
        <a:xfrm>
          <a:off x="4686300" y="58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140157</xdr:rowOff>
    </xdr:from>
    <xdr:to>
      <xdr:col>19</xdr:col>
      <xdr:colOff>177800</xdr:colOff>
      <xdr:row>31</xdr:row>
      <xdr:rowOff>61785</xdr:rowOff>
    </xdr:to>
    <xdr:cxnSp macro="">
      <xdr:nvCxnSpPr>
        <xdr:cNvPr id="64" name="直線コネクタ 63"/>
        <xdr:cNvCxnSpPr/>
      </xdr:nvCxnSpPr>
      <xdr:spPr>
        <a:xfrm flipV="1">
          <a:off x="2908300" y="5283657"/>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28376</xdr:rowOff>
    </xdr:from>
    <xdr:ext cx="599010" cy="259045"/>
    <xdr:sp macro="" textlink="">
      <xdr:nvSpPr>
        <xdr:cNvPr id="66" name="テキスト ボックス 65"/>
        <xdr:cNvSpPr txBox="1"/>
      </xdr:nvSpPr>
      <xdr:spPr>
        <a:xfrm>
          <a:off x="3497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61785</xdr:rowOff>
    </xdr:from>
    <xdr:to>
      <xdr:col>15</xdr:col>
      <xdr:colOff>50800</xdr:colOff>
      <xdr:row>32</xdr:row>
      <xdr:rowOff>84481</xdr:rowOff>
    </xdr:to>
    <xdr:cxnSp macro="">
      <xdr:nvCxnSpPr>
        <xdr:cNvPr id="67" name="直線コネクタ 66"/>
        <xdr:cNvCxnSpPr/>
      </xdr:nvCxnSpPr>
      <xdr:spPr>
        <a:xfrm flipV="1">
          <a:off x="2019300" y="5376735"/>
          <a:ext cx="889000" cy="1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97197</xdr:rowOff>
    </xdr:from>
    <xdr:ext cx="599010" cy="259045"/>
    <xdr:sp macro="" textlink="">
      <xdr:nvSpPr>
        <xdr:cNvPr id="69" name="テキスト ボックス 68"/>
        <xdr:cNvSpPr txBox="1"/>
      </xdr:nvSpPr>
      <xdr:spPr>
        <a:xfrm>
          <a:off x="2608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84481</xdr:rowOff>
    </xdr:from>
    <xdr:to>
      <xdr:col>10</xdr:col>
      <xdr:colOff>114300</xdr:colOff>
      <xdr:row>32</xdr:row>
      <xdr:rowOff>110592</xdr:rowOff>
    </xdr:to>
    <xdr:cxnSp macro="">
      <xdr:nvCxnSpPr>
        <xdr:cNvPr id="70" name="直線コネクタ 69"/>
        <xdr:cNvCxnSpPr/>
      </xdr:nvCxnSpPr>
      <xdr:spPr>
        <a:xfrm flipV="1">
          <a:off x="1130300" y="5570881"/>
          <a:ext cx="889000" cy="2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102862</xdr:rowOff>
    </xdr:from>
    <xdr:ext cx="534377" cy="259045"/>
    <xdr:sp macro="" textlink="">
      <xdr:nvSpPr>
        <xdr:cNvPr id="72" name="テキスト ボックス 71"/>
        <xdr:cNvSpPr txBox="1"/>
      </xdr:nvSpPr>
      <xdr:spPr>
        <a:xfrm>
          <a:off x="1752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153662</xdr:rowOff>
    </xdr:from>
    <xdr:ext cx="534377" cy="259045"/>
    <xdr:sp macro="" textlink="">
      <xdr:nvSpPr>
        <xdr:cNvPr id="74" name="テキスト ボックス 73"/>
        <xdr:cNvSpPr txBox="1"/>
      </xdr:nvSpPr>
      <xdr:spPr>
        <a:xfrm>
          <a:off x="863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165964</xdr:rowOff>
    </xdr:from>
    <xdr:to>
      <xdr:col>24</xdr:col>
      <xdr:colOff>114300</xdr:colOff>
      <xdr:row>30</xdr:row>
      <xdr:rowOff>96114</xdr:rowOff>
    </xdr:to>
    <xdr:sp macro="" textlink="">
      <xdr:nvSpPr>
        <xdr:cNvPr id="80" name="楕円 79"/>
        <xdr:cNvSpPr/>
      </xdr:nvSpPr>
      <xdr:spPr>
        <a:xfrm>
          <a:off x="4584700" y="5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118991</xdr:rowOff>
    </xdr:from>
    <xdr:ext cx="599010" cy="259045"/>
    <xdr:sp macro="" textlink="">
      <xdr:nvSpPr>
        <xdr:cNvPr id="81" name="人件費該当値テキスト"/>
        <xdr:cNvSpPr txBox="1"/>
      </xdr:nvSpPr>
      <xdr:spPr>
        <a:xfrm>
          <a:off x="4686300" y="509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89357</xdr:rowOff>
    </xdr:from>
    <xdr:to>
      <xdr:col>20</xdr:col>
      <xdr:colOff>38100</xdr:colOff>
      <xdr:row>31</xdr:row>
      <xdr:rowOff>19507</xdr:rowOff>
    </xdr:to>
    <xdr:sp macro="" textlink="">
      <xdr:nvSpPr>
        <xdr:cNvPr id="82" name="楕円 81"/>
        <xdr:cNvSpPr/>
      </xdr:nvSpPr>
      <xdr:spPr>
        <a:xfrm>
          <a:off x="37465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36034</xdr:rowOff>
    </xdr:from>
    <xdr:ext cx="599010" cy="259045"/>
    <xdr:sp macro="" textlink="">
      <xdr:nvSpPr>
        <xdr:cNvPr id="83" name="テキスト ボックス 82"/>
        <xdr:cNvSpPr txBox="1"/>
      </xdr:nvSpPr>
      <xdr:spPr>
        <a:xfrm>
          <a:off x="3497795" y="500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10985</xdr:rowOff>
    </xdr:from>
    <xdr:to>
      <xdr:col>15</xdr:col>
      <xdr:colOff>101600</xdr:colOff>
      <xdr:row>31</xdr:row>
      <xdr:rowOff>112585</xdr:rowOff>
    </xdr:to>
    <xdr:sp macro="" textlink="">
      <xdr:nvSpPr>
        <xdr:cNvPr id="84" name="楕円 83"/>
        <xdr:cNvSpPr/>
      </xdr:nvSpPr>
      <xdr:spPr>
        <a:xfrm>
          <a:off x="2857500" y="53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129112</xdr:rowOff>
    </xdr:from>
    <xdr:ext cx="599010" cy="259045"/>
    <xdr:sp macro="" textlink="">
      <xdr:nvSpPr>
        <xdr:cNvPr id="85" name="テキスト ボックス 84"/>
        <xdr:cNvSpPr txBox="1"/>
      </xdr:nvSpPr>
      <xdr:spPr>
        <a:xfrm>
          <a:off x="2608795" y="51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33681</xdr:rowOff>
    </xdr:from>
    <xdr:to>
      <xdr:col>10</xdr:col>
      <xdr:colOff>165100</xdr:colOff>
      <xdr:row>32</xdr:row>
      <xdr:rowOff>135281</xdr:rowOff>
    </xdr:to>
    <xdr:sp macro="" textlink="">
      <xdr:nvSpPr>
        <xdr:cNvPr id="86" name="楕円 85"/>
        <xdr:cNvSpPr/>
      </xdr:nvSpPr>
      <xdr:spPr>
        <a:xfrm>
          <a:off x="1968500" y="55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151808</xdr:rowOff>
    </xdr:from>
    <xdr:ext cx="599010" cy="259045"/>
    <xdr:sp macro="" textlink="">
      <xdr:nvSpPr>
        <xdr:cNvPr id="87" name="テキスト ボックス 86"/>
        <xdr:cNvSpPr txBox="1"/>
      </xdr:nvSpPr>
      <xdr:spPr>
        <a:xfrm>
          <a:off x="1719795" y="52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59792</xdr:rowOff>
    </xdr:from>
    <xdr:to>
      <xdr:col>6</xdr:col>
      <xdr:colOff>38100</xdr:colOff>
      <xdr:row>32</xdr:row>
      <xdr:rowOff>161392</xdr:rowOff>
    </xdr:to>
    <xdr:sp macro="" textlink="">
      <xdr:nvSpPr>
        <xdr:cNvPr id="88" name="楕円 87"/>
        <xdr:cNvSpPr/>
      </xdr:nvSpPr>
      <xdr:spPr>
        <a:xfrm>
          <a:off x="1079500" y="55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6469</xdr:rowOff>
    </xdr:from>
    <xdr:ext cx="599010" cy="259045"/>
    <xdr:sp macro="" textlink="">
      <xdr:nvSpPr>
        <xdr:cNvPr id="89" name="テキスト ボックス 88"/>
        <xdr:cNvSpPr txBox="1"/>
      </xdr:nvSpPr>
      <xdr:spPr>
        <a:xfrm>
          <a:off x="830795" y="532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118084</xdr:rowOff>
    </xdr:from>
    <xdr:to>
      <xdr:col>24</xdr:col>
      <xdr:colOff>63500</xdr:colOff>
      <xdr:row>56</xdr:row>
      <xdr:rowOff>164310</xdr:rowOff>
    </xdr:to>
    <xdr:cxnSp macro="">
      <xdr:nvCxnSpPr>
        <xdr:cNvPr id="120" name="直線コネクタ 119"/>
        <xdr:cNvCxnSpPr/>
      </xdr:nvCxnSpPr>
      <xdr:spPr>
        <a:xfrm flipV="1">
          <a:off x="3797300" y="9719284"/>
          <a:ext cx="838200" cy="4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153746</xdr:rowOff>
    </xdr:from>
    <xdr:to>
      <xdr:col>19</xdr:col>
      <xdr:colOff>177800</xdr:colOff>
      <xdr:row>56</xdr:row>
      <xdr:rowOff>164310</xdr:rowOff>
    </xdr:to>
    <xdr:cxnSp macro="">
      <xdr:nvCxnSpPr>
        <xdr:cNvPr id="123" name="直線コネクタ 122"/>
        <xdr:cNvCxnSpPr/>
      </xdr:nvCxnSpPr>
      <xdr:spPr>
        <a:xfrm>
          <a:off x="2908300" y="9754946"/>
          <a:ext cx="889000" cy="1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153746</xdr:rowOff>
    </xdr:from>
    <xdr:to>
      <xdr:col>15</xdr:col>
      <xdr:colOff>50800</xdr:colOff>
      <xdr:row>57</xdr:row>
      <xdr:rowOff>5205</xdr:rowOff>
    </xdr:to>
    <xdr:cxnSp macro="">
      <xdr:nvCxnSpPr>
        <xdr:cNvPr id="126" name="直線コネクタ 125"/>
        <xdr:cNvCxnSpPr/>
      </xdr:nvCxnSpPr>
      <xdr:spPr>
        <a:xfrm flipV="1">
          <a:off x="2019300" y="9754946"/>
          <a:ext cx="889000" cy="2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5205</xdr:rowOff>
    </xdr:from>
    <xdr:to>
      <xdr:col>10</xdr:col>
      <xdr:colOff>114300</xdr:colOff>
      <xdr:row>57</xdr:row>
      <xdr:rowOff>13350</xdr:rowOff>
    </xdr:to>
    <xdr:cxnSp macro="">
      <xdr:nvCxnSpPr>
        <xdr:cNvPr id="129" name="直線コネクタ 128"/>
        <xdr:cNvCxnSpPr/>
      </xdr:nvCxnSpPr>
      <xdr:spPr>
        <a:xfrm flipV="1">
          <a:off x="1130300" y="9777855"/>
          <a:ext cx="889000" cy="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112809</xdr:rowOff>
    </xdr:from>
    <xdr:ext cx="599010" cy="259045"/>
    <xdr:sp macro="" textlink="">
      <xdr:nvSpPr>
        <xdr:cNvPr id="131" name="テキスト ボックス 130"/>
        <xdr:cNvSpPr txBox="1"/>
      </xdr:nvSpPr>
      <xdr:spPr>
        <a:xfrm>
          <a:off x="1719795"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141844</xdr:rowOff>
    </xdr:from>
    <xdr:ext cx="599010" cy="259045"/>
    <xdr:sp macro="" textlink="">
      <xdr:nvSpPr>
        <xdr:cNvPr id="133" name="テキスト ボックス 132"/>
        <xdr:cNvSpPr txBox="1"/>
      </xdr:nvSpPr>
      <xdr:spPr>
        <a:xfrm>
          <a:off x="830795" y="99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67284</xdr:rowOff>
    </xdr:from>
    <xdr:to>
      <xdr:col>24</xdr:col>
      <xdr:colOff>114300</xdr:colOff>
      <xdr:row>56</xdr:row>
      <xdr:rowOff>168884</xdr:rowOff>
    </xdr:to>
    <xdr:sp macro="" textlink="">
      <xdr:nvSpPr>
        <xdr:cNvPr id="139" name="楕円 138"/>
        <xdr:cNvSpPr/>
      </xdr:nvSpPr>
      <xdr:spPr>
        <a:xfrm>
          <a:off x="4584700" y="96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90161</xdr:rowOff>
    </xdr:from>
    <xdr:ext cx="599010" cy="259045"/>
    <xdr:sp macro="" textlink="">
      <xdr:nvSpPr>
        <xdr:cNvPr id="140" name="物件費該当値テキスト"/>
        <xdr:cNvSpPr txBox="1"/>
      </xdr:nvSpPr>
      <xdr:spPr>
        <a:xfrm>
          <a:off x="4686300" y="951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113510</xdr:rowOff>
    </xdr:from>
    <xdr:to>
      <xdr:col>20</xdr:col>
      <xdr:colOff>38100</xdr:colOff>
      <xdr:row>57</xdr:row>
      <xdr:rowOff>43660</xdr:rowOff>
    </xdr:to>
    <xdr:sp macro="" textlink="">
      <xdr:nvSpPr>
        <xdr:cNvPr id="141" name="楕円 140"/>
        <xdr:cNvSpPr/>
      </xdr:nvSpPr>
      <xdr:spPr>
        <a:xfrm>
          <a:off x="3746500" y="97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60187</xdr:rowOff>
    </xdr:from>
    <xdr:ext cx="599010" cy="259045"/>
    <xdr:sp macro="" textlink="">
      <xdr:nvSpPr>
        <xdr:cNvPr id="142" name="テキスト ボックス 141"/>
        <xdr:cNvSpPr txBox="1"/>
      </xdr:nvSpPr>
      <xdr:spPr>
        <a:xfrm>
          <a:off x="3497795" y="94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102946</xdr:rowOff>
    </xdr:from>
    <xdr:to>
      <xdr:col>15</xdr:col>
      <xdr:colOff>101600</xdr:colOff>
      <xdr:row>57</xdr:row>
      <xdr:rowOff>33096</xdr:rowOff>
    </xdr:to>
    <xdr:sp macro="" textlink="">
      <xdr:nvSpPr>
        <xdr:cNvPr id="143" name="楕円 142"/>
        <xdr:cNvSpPr/>
      </xdr:nvSpPr>
      <xdr:spPr>
        <a:xfrm>
          <a:off x="2857500" y="97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49623</xdr:rowOff>
    </xdr:from>
    <xdr:ext cx="599010" cy="259045"/>
    <xdr:sp macro="" textlink="">
      <xdr:nvSpPr>
        <xdr:cNvPr id="144" name="テキスト ボックス 143"/>
        <xdr:cNvSpPr txBox="1"/>
      </xdr:nvSpPr>
      <xdr:spPr>
        <a:xfrm>
          <a:off x="2608795" y="94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125855</xdr:rowOff>
    </xdr:from>
    <xdr:to>
      <xdr:col>10</xdr:col>
      <xdr:colOff>165100</xdr:colOff>
      <xdr:row>57</xdr:row>
      <xdr:rowOff>56005</xdr:rowOff>
    </xdr:to>
    <xdr:sp macro="" textlink="">
      <xdr:nvSpPr>
        <xdr:cNvPr id="145" name="楕円 144"/>
        <xdr:cNvSpPr/>
      </xdr:nvSpPr>
      <xdr:spPr>
        <a:xfrm>
          <a:off x="1968500" y="97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72532</xdr:rowOff>
    </xdr:from>
    <xdr:ext cx="599010" cy="259045"/>
    <xdr:sp macro="" textlink="">
      <xdr:nvSpPr>
        <xdr:cNvPr id="146" name="テキスト ボックス 145"/>
        <xdr:cNvSpPr txBox="1"/>
      </xdr:nvSpPr>
      <xdr:spPr>
        <a:xfrm>
          <a:off x="1719795" y="950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134000</xdr:rowOff>
    </xdr:from>
    <xdr:to>
      <xdr:col>6</xdr:col>
      <xdr:colOff>38100</xdr:colOff>
      <xdr:row>57</xdr:row>
      <xdr:rowOff>64150</xdr:rowOff>
    </xdr:to>
    <xdr:sp macro="" textlink="">
      <xdr:nvSpPr>
        <xdr:cNvPr id="147" name="楕円 146"/>
        <xdr:cNvSpPr/>
      </xdr:nvSpPr>
      <xdr:spPr>
        <a:xfrm>
          <a:off x="1079500" y="97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80677</xdr:rowOff>
    </xdr:from>
    <xdr:ext cx="599010" cy="259045"/>
    <xdr:sp macro="" textlink="">
      <xdr:nvSpPr>
        <xdr:cNvPr id="148" name="テキスト ボックス 147"/>
        <xdr:cNvSpPr txBox="1"/>
      </xdr:nvSpPr>
      <xdr:spPr>
        <a:xfrm>
          <a:off x="830795" y="951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26124</xdr:rowOff>
    </xdr:from>
    <xdr:to>
      <xdr:col>24</xdr:col>
      <xdr:colOff>63500</xdr:colOff>
      <xdr:row>74</xdr:row>
      <xdr:rowOff>168389</xdr:rowOff>
    </xdr:to>
    <xdr:cxnSp macro="">
      <xdr:nvCxnSpPr>
        <xdr:cNvPr id="177" name="直線コネクタ 176"/>
        <xdr:cNvCxnSpPr/>
      </xdr:nvCxnSpPr>
      <xdr:spPr>
        <a:xfrm flipV="1">
          <a:off x="3797300" y="12370524"/>
          <a:ext cx="838200" cy="4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85920</xdr:rowOff>
    </xdr:from>
    <xdr:ext cx="534377" cy="259045"/>
    <xdr:sp macro="" textlink="">
      <xdr:nvSpPr>
        <xdr:cNvPr id="178" name="維持補修費平均値テキスト"/>
        <xdr:cNvSpPr txBox="1"/>
      </xdr:nvSpPr>
      <xdr:spPr>
        <a:xfrm>
          <a:off x="4686300" y="12944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15266</xdr:rowOff>
    </xdr:from>
    <xdr:to>
      <xdr:col>19</xdr:col>
      <xdr:colOff>177800</xdr:colOff>
      <xdr:row>74</xdr:row>
      <xdr:rowOff>168389</xdr:rowOff>
    </xdr:to>
    <xdr:cxnSp macro="">
      <xdr:nvCxnSpPr>
        <xdr:cNvPr id="180" name="直線コネクタ 179"/>
        <xdr:cNvCxnSpPr/>
      </xdr:nvCxnSpPr>
      <xdr:spPr>
        <a:xfrm>
          <a:off x="2908300" y="12702566"/>
          <a:ext cx="889000" cy="1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66679</xdr:rowOff>
    </xdr:from>
    <xdr:ext cx="534377" cy="259045"/>
    <xdr:sp macro="" textlink="">
      <xdr:nvSpPr>
        <xdr:cNvPr id="182" name="テキスト ボックス 181"/>
        <xdr:cNvSpPr txBox="1"/>
      </xdr:nvSpPr>
      <xdr:spPr>
        <a:xfrm>
          <a:off x="3530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15266</xdr:rowOff>
    </xdr:from>
    <xdr:to>
      <xdr:col>15</xdr:col>
      <xdr:colOff>50800</xdr:colOff>
      <xdr:row>76</xdr:row>
      <xdr:rowOff>30772</xdr:rowOff>
    </xdr:to>
    <xdr:cxnSp macro="">
      <xdr:nvCxnSpPr>
        <xdr:cNvPr id="183" name="直線コネクタ 182"/>
        <xdr:cNvCxnSpPr/>
      </xdr:nvCxnSpPr>
      <xdr:spPr>
        <a:xfrm flipV="1">
          <a:off x="2019300" y="12702566"/>
          <a:ext cx="889000" cy="3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165053</xdr:rowOff>
    </xdr:from>
    <xdr:ext cx="534377" cy="259045"/>
    <xdr:sp macro="" textlink="">
      <xdr:nvSpPr>
        <xdr:cNvPr id="185" name="テキスト ボックス 184"/>
        <xdr:cNvSpPr txBox="1"/>
      </xdr:nvSpPr>
      <xdr:spPr>
        <a:xfrm>
          <a:off x="2641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30391</xdr:rowOff>
    </xdr:from>
    <xdr:to>
      <xdr:col>10</xdr:col>
      <xdr:colOff>114300</xdr:colOff>
      <xdr:row>76</xdr:row>
      <xdr:rowOff>30772</xdr:rowOff>
    </xdr:to>
    <xdr:cxnSp macro="">
      <xdr:nvCxnSpPr>
        <xdr:cNvPr id="186" name="直線コネクタ 185"/>
        <xdr:cNvCxnSpPr/>
      </xdr:nvCxnSpPr>
      <xdr:spPr>
        <a:xfrm>
          <a:off x="1130300" y="12889141"/>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54639</xdr:rowOff>
    </xdr:from>
    <xdr:ext cx="469744" cy="259045"/>
    <xdr:sp macro="" textlink="">
      <xdr:nvSpPr>
        <xdr:cNvPr id="188" name="テキスト ボックス 187"/>
        <xdr:cNvSpPr txBox="1"/>
      </xdr:nvSpPr>
      <xdr:spPr>
        <a:xfrm>
          <a:off x="1784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153319</xdr:rowOff>
    </xdr:from>
    <xdr:ext cx="534377" cy="259045"/>
    <xdr:sp macro="" textlink="">
      <xdr:nvSpPr>
        <xdr:cNvPr id="190" name="テキスト ボックス 189"/>
        <xdr:cNvSpPr txBox="1"/>
      </xdr:nvSpPr>
      <xdr:spPr>
        <a:xfrm>
          <a:off x="863111" y="131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146774</xdr:rowOff>
    </xdr:from>
    <xdr:to>
      <xdr:col>24</xdr:col>
      <xdr:colOff>114300</xdr:colOff>
      <xdr:row>72</xdr:row>
      <xdr:rowOff>76924</xdr:rowOff>
    </xdr:to>
    <xdr:sp macro="" textlink="">
      <xdr:nvSpPr>
        <xdr:cNvPr id="196" name="楕円 195"/>
        <xdr:cNvSpPr/>
      </xdr:nvSpPr>
      <xdr:spPr>
        <a:xfrm>
          <a:off x="4584700" y="123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169651</xdr:rowOff>
    </xdr:from>
    <xdr:ext cx="534377" cy="259045"/>
    <xdr:sp macro="" textlink="">
      <xdr:nvSpPr>
        <xdr:cNvPr id="197" name="維持補修費該当値テキスト"/>
        <xdr:cNvSpPr txBox="1"/>
      </xdr:nvSpPr>
      <xdr:spPr>
        <a:xfrm>
          <a:off x="4686300" y="121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117589</xdr:rowOff>
    </xdr:from>
    <xdr:to>
      <xdr:col>20</xdr:col>
      <xdr:colOff>38100</xdr:colOff>
      <xdr:row>75</xdr:row>
      <xdr:rowOff>47739</xdr:rowOff>
    </xdr:to>
    <xdr:sp macro="" textlink="">
      <xdr:nvSpPr>
        <xdr:cNvPr id="198" name="楕円 197"/>
        <xdr:cNvSpPr/>
      </xdr:nvSpPr>
      <xdr:spPr>
        <a:xfrm>
          <a:off x="3746500" y="128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64266</xdr:rowOff>
    </xdr:from>
    <xdr:ext cx="534377" cy="259045"/>
    <xdr:sp macro="" textlink="">
      <xdr:nvSpPr>
        <xdr:cNvPr id="199" name="テキスト ボックス 198"/>
        <xdr:cNvSpPr txBox="1"/>
      </xdr:nvSpPr>
      <xdr:spPr>
        <a:xfrm>
          <a:off x="3530111" y="125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135916</xdr:rowOff>
    </xdr:from>
    <xdr:to>
      <xdr:col>15</xdr:col>
      <xdr:colOff>101600</xdr:colOff>
      <xdr:row>74</xdr:row>
      <xdr:rowOff>66066</xdr:rowOff>
    </xdr:to>
    <xdr:sp macro="" textlink="">
      <xdr:nvSpPr>
        <xdr:cNvPr id="200" name="楕円 199"/>
        <xdr:cNvSpPr/>
      </xdr:nvSpPr>
      <xdr:spPr>
        <a:xfrm>
          <a:off x="2857500" y="126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82593</xdr:rowOff>
    </xdr:from>
    <xdr:ext cx="534377" cy="259045"/>
    <xdr:sp macro="" textlink="">
      <xdr:nvSpPr>
        <xdr:cNvPr id="201" name="テキスト ボックス 200"/>
        <xdr:cNvSpPr txBox="1"/>
      </xdr:nvSpPr>
      <xdr:spPr>
        <a:xfrm>
          <a:off x="2641111" y="124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151422</xdr:rowOff>
    </xdr:from>
    <xdr:to>
      <xdr:col>10</xdr:col>
      <xdr:colOff>165100</xdr:colOff>
      <xdr:row>76</xdr:row>
      <xdr:rowOff>81572</xdr:rowOff>
    </xdr:to>
    <xdr:sp macro="" textlink="">
      <xdr:nvSpPr>
        <xdr:cNvPr id="202" name="楕円 201"/>
        <xdr:cNvSpPr/>
      </xdr:nvSpPr>
      <xdr:spPr>
        <a:xfrm>
          <a:off x="1968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98099</xdr:rowOff>
    </xdr:from>
    <xdr:ext cx="534377" cy="259045"/>
    <xdr:sp macro="" textlink="">
      <xdr:nvSpPr>
        <xdr:cNvPr id="203" name="テキスト ボックス 202"/>
        <xdr:cNvSpPr txBox="1"/>
      </xdr:nvSpPr>
      <xdr:spPr>
        <a:xfrm>
          <a:off x="1752111" y="12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151041</xdr:rowOff>
    </xdr:from>
    <xdr:to>
      <xdr:col>6</xdr:col>
      <xdr:colOff>38100</xdr:colOff>
      <xdr:row>75</xdr:row>
      <xdr:rowOff>81191</xdr:rowOff>
    </xdr:to>
    <xdr:sp macro="" textlink="">
      <xdr:nvSpPr>
        <xdr:cNvPr id="204" name="楕円 203"/>
        <xdr:cNvSpPr/>
      </xdr:nvSpPr>
      <xdr:spPr>
        <a:xfrm>
          <a:off x="1079500" y="128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97718</xdr:rowOff>
    </xdr:from>
    <xdr:ext cx="534377" cy="259045"/>
    <xdr:sp macro="" textlink="">
      <xdr:nvSpPr>
        <xdr:cNvPr id="205" name="テキスト ボックス 204"/>
        <xdr:cNvSpPr txBox="1"/>
      </xdr:nvSpPr>
      <xdr:spPr>
        <a:xfrm>
          <a:off x="863111" y="12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139751</xdr:rowOff>
    </xdr:from>
    <xdr:to>
      <xdr:col>24</xdr:col>
      <xdr:colOff>63500</xdr:colOff>
      <xdr:row>91</xdr:row>
      <xdr:rowOff>41478</xdr:rowOff>
    </xdr:to>
    <xdr:cxnSp macro="">
      <xdr:nvCxnSpPr>
        <xdr:cNvPr id="235" name="直線コネクタ 234"/>
        <xdr:cNvCxnSpPr/>
      </xdr:nvCxnSpPr>
      <xdr:spPr>
        <a:xfrm>
          <a:off x="3797300" y="15398801"/>
          <a:ext cx="838200" cy="2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14343</xdr:rowOff>
    </xdr:from>
    <xdr:ext cx="534377" cy="259045"/>
    <xdr:sp macro="" textlink="">
      <xdr:nvSpPr>
        <xdr:cNvPr id="236" name="扶助費平均値テキスト"/>
        <xdr:cNvSpPr txBox="1"/>
      </xdr:nvSpPr>
      <xdr:spPr>
        <a:xfrm>
          <a:off x="4686300" y="16130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139751</xdr:rowOff>
    </xdr:from>
    <xdr:to>
      <xdr:col>19</xdr:col>
      <xdr:colOff>177800</xdr:colOff>
      <xdr:row>92</xdr:row>
      <xdr:rowOff>35458</xdr:rowOff>
    </xdr:to>
    <xdr:cxnSp macro="">
      <xdr:nvCxnSpPr>
        <xdr:cNvPr id="238" name="直線コネクタ 237"/>
        <xdr:cNvCxnSpPr/>
      </xdr:nvCxnSpPr>
      <xdr:spPr>
        <a:xfrm flipV="1">
          <a:off x="2908300" y="15398801"/>
          <a:ext cx="889000" cy="41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xdr:cNvSpPr txBox="1"/>
      </xdr:nvSpPr>
      <xdr:spPr>
        <a:xfrm>
          <a:off x="3497795" y="161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35458</xdr:rowOff>
    </xdr:from>
    <xdr:to>
      <xdr:col>15</xdr:col>
      <xdr:colOff>50800</xdr:colOff>
      <xdr:row>92</xdr:row>
      <xdr:rowOff>80721</xdr:rowOff>
    </xdr:to>
    <xdr:cxnSp macro="">
      <xdr:nvCxnSpPr>
        <xdr:cNvPr id="241" name="直線コネクタ 240"/>
        <xdr:cNvCxnSpPr/>
      </xdr:nvCxnSpPr>
      <xdr:spPr>
        <a:xfrm flipV="1">
          <a:off x="2019300" y="15808858"/>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xdr:cNvSpPr txBox="1"/>
      </xdr:nvSpPr>
      <xdr:spPr>
        <a:xfrm>
          <a:off x="2641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80721</xdr:rowOff>
    </xdr:from>
    <xdr:to>
      <xdr:col>10</xdr:col>
      <xdr:colOff>114300</xdr:colOff>
      <xdr:row>92</xdr:row>
      <xdr:rowOff>140284</xdr:rowOff>
    </xdr:to>
    <xdr:cxnSp macro="">
      <xdr:nvCxnSpPr>
        <xdr:cNvPr id="244" name="直線コネクタ 243"/>
        <xdr:cNvCxnSpPr/>
      </xdr:nvCxnSpPr>
      <xdr:spPr>
        <a:xfrm flipV="1">
          <a:off x="1130300" y="15854121"/>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144924</xdr:rowOff>
    </xdr:from>
    <xdr:ext cx="534377" cy="259045"/>
    <xdr:sp macro="" textlink="">
      <xdr:nvSpPr>
        <xdr:cNvPr id="246" name="テキスト ボックス 245"/>
        <xdr:cNvSpPr txBox="1"/>
      </xdr:nvSpPr>
      <xdr:spPr>
        <a:xfrm>
          <a:off x="1752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156342</xdr:rowOff>
    </xdr:from>
    <xdr:ext cx="534377" cy="259045"/>
    <xdr:sp macro="" textlink="">
      <xdr:nvSpPr>
        <xdr:cNvPr id="248" name="テキスト ボックス 247"/>
        <xdr:cNvSpPr txBox="1"/>
      </xdr:nvSpPr>
      <xdr:spPr>
        <a:xfrm>
          <a:off x="863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162128</xdr:rowOff>
    </xdr:from>
    <xdr:to>
      <xdr:col>24</xdr:col>
      <xdr:colOff>114300</xdr:colOff>
      <xdr:row>91</xdr:row>
      <xdr:rowOff>92278</xdr:rowOff>
    </xdr:to>
    <xdr:sp macro="" textlink="">
      <xdr:nvSpPr>
        <xdr:cNvPr id="254" name="楕円 253"/>
        <xdr:cNvSpPr/>
      </xdr:nvSpPr>
      <xdr:spPr>
        <a:xfrm>
          <a:off x="4584700" y="155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13555</xdr:rowOff>
    </xdr:from>
    <xdr:ext cx="599010" cy="259045"/>
    <xdr:sp macro="" textlink="">
      <xdr:nvSpPr>
        <xdr:cNvPr id="255" name="扶助費該当値テキスト"/>
        <xdr:cNvSpPr txBox="1"/>
      </xdr:nvSpPr>
      <xdr:spPr>
        <a:xfrm>
          <a:off x="4686300" y="1544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88951</xdr:rowOff>
    </xdr:from>
    <xdr:to>
      <xdr:col>20</xdr:col>
      <xdr:colOff>38100</xdr:colOff>
      <xdr:row>90</xdr:row>
      <xdr:rowOff>19101</xdr:rowOff>
    </xdr:to>
    <xdr:sp macro="" textlink="">
      <xdr:nvSpPr>
        <xdr:cNvPr id="256" name="楕円 255"/>
        <xdr:cNvSpPr/>
      </xdr:nvSpPr>
      <xdr:spPr>
        <a:xfrm>
          <a:off x="3746500" y="153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35628</xdr:rowOff>
    </xdr:from>
    <xdr:ext cx="599010" cy="259045"/>
    <xdr:sp macro="" textlink="">
      <xdr:nvSpPr>
        <xdr:cNvPr id="257" name="テキスト ボックス 256"/>
        <xdr:cNvSpPr txBox="1"/>
      </xdr:nvSpPr>
      <xdr:spPr>
        <a:xfrm>
          <a:off x="3497795" y="15123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156108</xdr:rowOff>
    </xdr:from>
    <xdr:to>
      <xdr:col>15</xdr:col>
      <xdr:colOff>101600</xdr:colOff>
      <xdr:row>92</xdr:row>
      <xdr:rowOff>86258</xdr:rowOff>
    </xdr:to>
    <xdr:sp macro="" textlink="">
      <xdr:nvSpPr>
        <xdr:cNvPr id="258" name="楕円 257"/>
        <xdr:cNvSpPr/>
      </xdr:nvSpPr>
      <xdr:spPr>
        <a:xfrm>
          <a:off x="2857500" y="1575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102785</xdr:rowOff>
    </xdr:from>
    <xdr:ext cx="599010" cy="259045"/>
    <xdr:sp macro="" textlink="">
      <xdr:nvSpPr>
        <xdr:cNvPr id="259" name="テキスト ボックス 258"/>
        <xdr:cNvSpPr txBox="1"/>
      </xdr:nvSpPr>
      <xdr:spPr>
        <a:xfrm>
          <a:off x="2608795" y="1553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29921</xdr:rowOff>
    </xdr:from>
    <xdr:to>
      <xdr:col>10</xdr:col>
      <xdr:colOff>165100</xdr:colOff>
      <xdr:row>92</xdr:row>
      <xdr:rowOff>131521</xdr:rowOff>
    </xdr:to>
    <xdr:sp macro="" textlink="">
      <xdr:nvSpPr>
        <xdr:cNvPr id="260" name="楕円 259"/>
        <xdr:cNvSpPr/>
      </xdr:nvSpPr>
      <xdr:spPr>
        <a:xfrm>
          <a:off x="1968500" y="1580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148048</xdr:rowOff>
    </xdr:from>
    <xdr:ext cx="599010" cy="259045"/>
    <xdr:sp macro="" textlink="">
      <xdr:nvSpPr>
        <xdr:cNvPr id="261" name="テキスト ボックス 260"/>
        <xdr:cNvSpPr txBox="1"/>
      </xdr:nvSpPr>
      <xdr:spPr>
        <a:xfrm>
          <a:off x="1719795" y="1557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89484</xdr:rowOff>
    </xdr:from>
    <xdr:to>
      <xdr:col>6</xdr:col>
      <xdr:colOff>38100</xdr:colOff>
      <xdr:row>93</xdr:row>
      <xdr:rowOff>19634</xdr:rowOff>
    </xdr:to>
    <xdr:sp macro="" textlink="">
      <xdr:nvSpPr>
        <xdr:cNvPr id="262" name="楕円 261"/>
        <xdr:cNvSpPr/>
      </xdr:nvSpPr>
      <xdr:spPr>
        <a:xfrm>
          <a:off x="1079500" y="158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36161</xdr:rowOff>
    </xdr:from>
    <xdr:ext cx="599010" cy="259045"/>
    <xdr:sp macro="" textlink="">
      <xdr:nvSpPr>
        <xdr:cNvPr id="263" name="テキスト ボックス 262"/>
        <xdr:cNvSpPr txBox="1"/>
      </xdr:nvSpPr>
      <xdr:spPr>
        <a:xfrm>
          <a:off x="830795" y="1563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124304</xdr:rowOff>
    </xdr:from>
    <xdr:to>
      <xdr:col>54</xdr:col>
      <xdr:colOff>189865</xdr:colOff>
      <xdr:row>37</xdr:row>
      <xdr:rowOff>104301</xdr:rowOff>
    </xdr:to>
    <xdr:cxnSp macro="">
      <xdr:nvCxnSpPr>
        <xdr:cNvPr id="287" name="直線コネクタ 286"/>
        <xdr:cNvCxnSpPr/>
      </xdr:nvCxnSpPr>
      <xdr:spPr>
        <a:xfrm flipV="1">
          <a:off x="10475595" y="5610704"/>
          <a:ext cx="1270" cy="83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108128</xdr:rowOff>
    </xdr:from>
    <xdr:ext cx="534377" cy="259045"/>
    <xdr:sp macro="" textlink="">
      <xdr:nvSpPr>
        <xdr:cNvPr id="288" name="補助費等最小値テキスト"/>
        <xdr:cNvSpPr txBox="1"/>
      </xdr:nvSpPr>
      <xdr:spPr>
        <a:xfrm>
          <a:off x="10528300" y="64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104301</xdr:rowOff>
    </xdr:from>
    <xdr:to>
      <xdr:col>55</xdr:col>
      <xdr:colOff>88900</xdr:colOff>
      <xdr:row>37</xdr:row>
      <xdr:rowOff>104301</xdr:rowOff>
    </xdr:to>
    <xdr:cxnSp macro="">
      <xdr:nvCxnSpPr>
        <xdr:cNvPr id="289" name="直線コネクタ 288"/>
        <xdr:cNvCxnSpPr/>
      </xdr:nvCxnSpPr>
      <xdr:spPr>
        <a:xfrm>
          <a:off x="10388600" y="64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70981</xdr:rowOff>
    </xdr:from>
    <xdr:ext cx="599010" cy="259045"/>
    <xdr:sp macro="" textlink="">
      <xdr:nvSpPr>
        <xdr:cNvPr id="290" name="補助費等最大値テキスト"/>
        <xdr:cNvSpPr txBox="1"/>
      </xdr:nvSpPr>
      <xdr:spPr>
        <a:xfrm>
          <a:off x="10528300" y="538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124304</xdr:rowOff>
    </xdr:from>
    <xdr:to>
      <xdr:col>55</xdr:col>
      <xdr:colOff>88900</xdr:colOff>
      <xdr:row>32</xdr:row>
      <xdr:rowOff>124304</xdr:rowOff>
    </xdr:to>
    <xdr:cxnSp macro="">
      <xdr:nvCxnSpPr>
        <xdr:cNvPr id="291" name="直線コネクタ 290"/>
        <xdr:cNvCxnSpPr/>
      </xdr:nvCxnSpPr>
      <xdr:spPr>
        <a:xfrm>
          <a:off x="10388600" y="561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1839</xdr:rowOff>
    </xdr:from>
    <xdr:to>
      <xdr:col>55</xdr:col>
      <xdr:colOff>0</xdr:colOff>
      <xdr:row>33</xdr:row>
      <xdr:rowOff>80919</xdr:rowOff>
    </xdr:to>
    <xdr:cxnSp macro="">
      <xdr:nvCxnSpPr>
        <xdr:cNvPr id="292" name="直線コネクタ 291"/>
        <xdr:cNvCxnSpPr/>
      </xdr:nvCxnSpPr>
      <xdr:spPr>
        <a:xfrm>
          <a:off x="9639300" y="5488239"/>
          <a:ext cx="838200" cy="25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29181</xdr:rowOff>
    </xdr:from>
    <xdr:ext cx="599010" cy="259045"/>
    <xdr:sp macro="" textlink="">
      <xdr:nvSpPr>
        <xdr:cNvPr id="293" name="補助費等平均値テキスト"/>
        <xdr:cNvSpPr txBox="1"/>
      </xdr:nvSpPr>
      <xdr:spPr>
        <a:xfrm>
          <a:off x="10528300" y="6029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50754</xdr:rowOff>
    </xdr:from>
    <xdr:to>
      <xdr:col>55</xdr:col>
      <xdr:colOff>50800</xdr:colOff>
      <xdr:row>35</xdr:row>
      <xdr:rowOff>152354</xdr:rowOff>
    </xdr:to>
    <xdr:sp macro="" textlink="">
      <xdr:nvSpPr>
        <xdr:cNvPr id="294" name="フローチャート: 判断 293"/>
        <xdr:cNvSpPr/>
      </xdr:nvSpPr>
      <xdr:spPr>
        <a:xfrm>
          <a:off x="104267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11398</xdr:rowOff>
    </xdr:from>
    <xdr:to>
      <xdr:col>50</xdr:col>
      <xdr:colOff>114300</xdr:colOff>
      <xdr:row>32</xdr:row>
      <xdr:rowOff>1839</xdr:rowOff>
    </xdr:to>
    <xdr:cxnSp macro="">
      <xdr:nvCxnSpPr>
        <xdr:cNvPr id="295" name="直線コネクタ 294"/>
        <xdr:cNvCxnSpPr/>
      </xdr:nvCxnSpPr>
      <xdr:spPr>
        <a:xfrm>
          <a:off x="8750300" y="5154898"/>
          <a:ext cx="889000" cy="3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98177</xdr:rowOff>
    </xdr:from>
    <xdr:to>
      <xdr:col>50</xdr:col>
      <xdr:colOff>165100</xdr:colOff>
      <xdr:row>36</xdr:row>
      <xdr:rowOff>28327</xdr:rowOff>
    </xdr:to>
    <xdr:sp macro="" textlink="">
      <xdr:nvSpPr>
        <xdr:cNvPr id="296" name="フローチャート: 判断 295"/>
        <xdr:cNvSpPr/>
      </xdr:nvSpPr>
      <xdr:spPr>
        <a:xfrm>
          <a:off x="9588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19454</xdr:rowOff>
    </xdr:from>
    <xdr:ext cx="599010" cy="259045"/>
    <xdr:sp macro="" textlink="">
      <xdr:nvSpPr>
        <xdr:cNvPr id="297" name="テキスト ボックス 296"/>
        <xdr:cNvSpPr txBox="1"/>
      </xdr:nvSpPr>
      <xdr:spPr>
        <a:xfrm>
          <a:off x="9339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11398</xdr:rowOff>
    </xdr:from>
    <xdr:to>
      <xdr:col>45</xdr:col>
      <xdr:colOff>177800</xdr:colOff>
      <xdr:row>33</xdr:row>
      <xdr:rowOff>157874</xdr:rowOff>
    </xdr:to>
    <xdr:cxnSp macro="">
      <xdr:nvCxnSpPr>
        <xdr:cNvPr id="298" name="直線コネクタ 297"/>
        <xdr:cNvCxnSpPr/>
      </xdr:nvCxnSpPr>
      <xdr:spPr>
        <a:xfrm flipV="1">
          <a:off x="7861300" y="5154898"/>
          <a:ext cx="889000" cy="6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83345</xdr:rowOff>
    </xdr:from>
    <xdr:to>
      <xdr:col>46</xdr:col>
      <xdr:colOff>38100</xdr:colOff>
      <xdr:row>34</xdr:row>
      <xdr:rowOff>13495</xdr:rowOff>
    </xdr:to>
    <xdr:sp macro="" textlink="">
      <xdr:nvSpPr>
        <xdr:cNvPr id="299" name="フローチャート: 判断 298"/>
        <xdr:cNvSpPr/>
      </xdr:nvSpPr>
      <xdr:spPr>
        <a:xfrm>
          <a:off x="8699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4622</xdr:rowOff>
    </xdr:from>
    <xdr:ext cx="599010" cy="259045"/>
    <xdr:sp macro="" textlink="">
      <xdr:nvSpPr>
        <xdr:cNvPr id="300" name="テキスト ボックス 299"/>
        <xdr:cNvSpPr txBox="1"/>
      </xdr:nvSpPr>
      <xdr:spPr>
        <a:xfrm>
          <a:off x="8450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157874</xdr:rowOff>
    </xdr:from>
    <xdr:to>
      <xdr:col>41</xdr:col>
      <xdr:colOff>50800</xdr:colOff>
      <xdr:row>34</xdr:row>
      <xdr:rowOff>14393</xdr:rowOff>
    </xdr:to>
    <xdr:cxnSp macro="">
      <xdr:nvCxnSpPr>
        <xdr:cNvPr id="301" name="直線コネクタ 300"/>
        <xdr:cNvCxnSpPr/>
      </xdr:nvCxnSpPr>
      <xdr:spPr>
        <a:xfrm flipV="1">
          <a:off x="6972300" y="5815724"/>
          <a:ext cx="889000" cy="2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23589</xdr:rowOff>
    </xdr:from>
    <xdr:to>
      <xdr:col>41</xdr:col>
      <xdr:colOff>101600</xdr:colOff>
      <xdr:row>36</xdr:row>
      <xdr:rowOff>125189</xdr:rowOff>
    </xdr:to>
    <xdr:sp macro="" textlink="">
      <xdr:nvSpPr>
        <xdr:cNvPr id="302" name="フローチャート: 判断 301"/>
        <xdr:cNvSpPr/>
      </xdr:nvSpPr>
      <xdr:spPr>
        <a:xfrm>
          <a:off x="7810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116316</xdr:rowOff>
    </xdr:from>
    <xdr:ext cx="599010" cy="259045"/>
    <xdr:sp macro="" textlink="">
      <xdr:nvSpPr>
        <xdr:cNvPr id="303" name="テキスト ボックス 302"/>
        <xdr:cNvSpPr txBox="1"/>
      </xdr:nvSpPr>
      <xdr:spPr>
        <a:xfrm>
          <a:off x="7561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171390</xdr:rowOff>
    </xdr:from>
    <xdr:to>
      <xdr:col>36</xdr:col>
      <xdr:colOff>165100</xdr:colOff>
      <xdr:row>36</xdr:row>
      <xdr:rowOff>101540</xdr:rowOff>
    </xdr:to>
    <xdr:sp macro="" textlink="">
      <xdr:nvSpPr>
        <xdr:cNvPr id="304" name="フローチャート: 判断 303"/>
        <xdr:cNvSpPr/>
      </xdr:nvSpPr>
      <xdr:spPr>
        <a:xfrm>
          <a:off x="6921500" y="61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92667</xdr:rowOff>
    </xdr:from>
    <xdr:ext cx="599010" cy="259045"/>
    <xdr:sp macro="" textlink="">
      <xdr:nvSpPr>
        <xdr:cNvPr id="305" name="テキスト ボックス 304"/>
        <xdr:cNvSpPr txBox="1"/>
      </xdr:nvSpPr>
      <xdr:spPr>
        <a:xfrm>
          <a:off x="6672795" y="62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30119</xdr:rowOff>
    </xdr:from>
    <xdr:to>
      <xdr:col>55</xdr:col>
      <xdr:colOff>50800</xdr:colOff>
      <xdr:row>33</xdr:row>
      <xdr:rowOff>131719</xdr:rowOff>
    </xdr:to>
    <xdr:sp macro="" textlink="">
      <xdr:nvSpPr>
        <xdr:cNvPr id="311" name="楕円 310"/>
        <xdr:cNvSpPr/>
      </xdr:nvSpPr>
      <xdr:spPr>
        <a:xfrm>
          <a:off x="10426700" y="56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52996</xdr:rowOff>
    </xdr:from>
    <xdr:ext cx="599010" cy="259045"/>
    <xdr:sp macro="" textlink="">
      <xdr:nvSpPr>
        <xdr:cNvPr id="312" name="補助費等該当値テキスト"/>
        <xdr:cNvSpPr txBox="1"/>
      </xdr:nvSpPr>
      <xdr:spPr>
        <a:xfrm>
          <a:off x="10528300" y="55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122489</xdr:rowOff>
    </xdr:from>
    <xdr:to>
      <xdr:col>50</xdr:col>
      <xdr:colOff>165100</xdr:colOff>
      <xdr:row>32</xdr:row>
      <xdr:rowOff>52639</xdr:rowOff>
    </xdr:to>
    <xdr:sp macro="" textlink="">
      <xdr:nvSpPr>
        <xdr:cNvPr id="313" name="楕円 312"/>
        <xdr:cNvSpPr/>
      </xdr:nvSpPr>
      <xdr:spPr>
        <a:xfrm>
          <a:off x="9588500" y="54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69166</xdr:rowOff>
    </xdr:from>
    <xdr:ext cx="599010" cy="259045"/>
    <xdr:sp macro="" textlink="">
      <xdr:nvSpPr>
        <xdr:cNvPr id="314" name="テキスト ボックス 313"/>
        <xdr:cNvSpPr txBox="1"/>
      </xdr:nvSpPr>
      <xdr:spPr>
        <a:xfrm>
          <a:off x="9339795" y="521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132048</xdr:rowOff>
    </xdr:from>
    <xdr:to>
      <xdr:col>46</xdr:col>
      <xdr:colOff>38100</xdr:colOff>
      <xdr:row>30</xdr:row>
      <xdr:rowOff>62198</xdr:rowOff>
    </xdr:to>
    <xdr:sp macro="" textlink="">
      <xdr:nvSpPr>
        <xdr:cNvPr id="315" name="楕円 314"/>
        <xdr:cNvSpPr/>
      </xdr:nvSpPr>
      <xdr:spPr>
        <a:xfrm>
          <a:off x="8699500" y="51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78725</xdr:rowOff>
    </xdr:from>
    <xdr:ext cx="599010" cy="259045"/>
    <xdr:sp macro="" textlink="">
      <xdr:nvSpPr>
        <xdr:cNvPr id="316" name="テキスト ボックス 315"/>
        <xdr:cNvSpPr txBox="1"/>
      </xdr:nvSpPr>
      <xdr:spPr>
        <a:xfrm>
          <a:off x="8450795" y="48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107074</xdr:rowOff>
    </xdr:from>
    <xdr:to>
      <xdr:col>41</xdr:col>
      <xdr:colOff>101600</xdr:colOff>
      <xdr:row>34</xdr:row>
      <xdr:rowOff>37224</xdr:rowOff>
    </xdr:to>
    <xdr:sp macro="" textlink="">
      <xdr:nvSpPr>
        <xdr:cNvPr id="317" name="楕円 316"/>
        <xdr:cNvSpPr/>
      </xdr:nvSpPr>
      <xdr:spPr>
        <a:xfrm>
          <a:off x="7810500" y="5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53751</xdr:rowOff>
    </xdr:from>
    <xdr:ext cx="599010" cy="259045"/>
    <xdr:sp macro="" textlink="">
      <xdr:nvSpPr>
        <xdr:cNvPr id="318" name="テキスト ボックス 317"/>
        <xdr:cNvSpPr txBox="1"/>
      </xdr:nvSpPr>
      <xdr:spPr>
        <a:xfrm>
          <a:off x="7561795" y="55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135043</xdr:rowOff>
    </xdr:from>
    <xdr:to>
      <xdr:col>36</xdr:col>
      <xdr:colOff>165100</xdr:colOff>
      <xdr:row>34</xdr:row>
      <xdr:rowOff>65193</xdr:rowOff>
    </xdr:to>
    <xdr:sp macro="" textlink="">
      <xdr:nvSpPr>
        <xdr:cNvPr id="319" name="楕円 318"/>
        <xdr:cNvSpPr/>
      </xdr:nvSpPr>
      <xdr:spPr>
        <a:xfrm>
          <a:off x="6921500" y="57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81720</xdr:rowOff>
    </xdr:from>
    <xdr:ext cx="599010" cy="259045"/>
    <xdr:sp macro="" textlink="">
      <xdr:nvSpPr>
        <xdr:cNvPr id="320" name="テキスト ボックス 319"/>
        <xdr:cNvSpPr txBox="1"/>
      </xdr:nvSpPr>
      <xdr:spPr>
        <a:xfrm>
          <a:off x="6672795" y="556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6" name="直線コネクタ 345"/>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7" name="普通建設事業費最小値テキスト"/>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8" name="直線コネクタ 347"/>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9" name="普通建設事業費最大値テキスト"/>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50" name="直線コネクタ 349"/>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129260</xdr:rowOff>
    </xdr:from>
    <xdr:to>
      <xdr:col>55</xdr:col>
      <xdr:colOff>0</xdr:colOff>
      <xdr:row>57</xdr:row>
      <xdr:rowOff>45223</xdr:rowOff>
    </xdr:to>
    <xdr:cxnSp macro="">
      <xdr:nvCxnSpPr>
        <xdr:cNvPr id="351" name="直線コネクタ 350"/>
        <xdr:cNvCxnSpPr/>
      </xdr:nvCxnSpPr>
      <xdr:spPr>
        <a:xfrm flipV="1">
          <a:off x="9639300" y="9387560"/>
          <a:ext cx="838200" cy="4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135434</xdr:rowOff>
    </xdr:from>
    <xdr:ext cx="599010" cy="259045"/>
    <xdr:sp macro="" textlink="">
      <xdr:nvSpPr>
        <xdr:cNvPr id="352" name="普通建設事業費平均値テキスト"/>
        <xdr:cNvSpPr txBox="1"/>
      </xdr:nvSpPr>
      <xdr:spPr>
        <a:xfrm>
          <a:off x="10528300" y="9736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3" name="フローチャート: 判断 352"/>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123130</xdr:rowOff>
    </xdr:from>
    <xdr:to>
      <xdr:col>50</xdr:col>
      <xdr:colOff>114300</xdr:colOff>
      <xdr:row>57</xdr:row>
      <xdr:rowOff>45223</xdr:rowOff>
    </xdr:to>
    <xdr:cxnSp macro="">
      <xdr:nvCxnSpPr>
        <xdr:cNvPr id="354" name="直線コネクタ 353"/>
        <xdr:cNvCxnSpPr/>
      </xdr:nvCxnSpPr>
      <xdr:spPr>
        <a:xfrm>
          <a:off x="8750300" y="9724330"/>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5" name="フローチャート: 判断 354"/>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108668</xdr:rowOff>
    </xdr:from>
    <xdr:ext cx="599010" cy="259045"/>
    <xdr:sp macro="" textlink="">
      <xdr:nvSpPr>
        <xdr:cNvPr id="356" name="テキスト ボックス 355"/>
        <xdr:cNvSpPr txBox="1"/>
      </xdr:nvSpPr>
      <xdr:spPr>
        <a:xfrm>
          <a:off x="9339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123130</xdr:rowOff>
    </xdr:from>
    <xdr:to>
      <xdr:col>45</xdr:col>
      <xdr:colOff>177800</xdr:colOff>
      <xdr:row>57</xdr:row>
      <xdr:rowOff>10182</xdr:rowOff>
    </xdr:to>
    <xdr:cxnSp macro="">
      <xdr:nvCxnSpPr>
        <xdr:cNvPr id="357" name="直線コネクタ 356"/>
        <xdr:cNvCxnSpPr/>
      </xdr:nvCxnSpPr>
      <xdr:spPr>
        <a:xfrm flipV="1">
          <a:off x="7861300" y="9724330"/>
          <a:ext cx="8890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8" name="フローチャート: 判断 357"/>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90833</xdr:rowOff>
    </xdr:from>
    <xdr:ext cx="599010" cy="259045"/>
    <xdr:sp macro="" textlink="">
      <xdr:nvSpPr>
        <xdr:cNvPr id="359" name="テキスト ボックス 358"/>
        <xdr:cNvSpPr txBox="1"/>
      </xdr:nvSpPr>
      <xdr:spPr>
        <a:xfrm>
          <a:off x="8450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10182</xdr:rowOff>
    </xdr:from>
    <xdr:to>
      <xdr:col>41</xdr:col>
      <xdr:colOff>50800</xdr:colOff>
      <xdr:row>57</xdr:row>
      <xdr:rowOff>148445</xdr:rowOff>
    </xdr:to>
    <xdr:cxnSp macro="">
      <xdr:nvCxnSpPr>
        <xdr:cNvPr id="360" name="直線コネクタ 359"/>
        <xdr:cNvCxnSpPr/>
      </xdr:nvCxnSpPr>
      <xdr:spPr>
        <a:xfrm flipV="1">
          <a:off x="6972300" y="9782832"/>
          <a:ext cx="889000" cy="1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61" name="フローチャート: 判断 360"/>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97528</xdr:rowOff>
    </xdr:from>
    <xdr:ext cx="599010" cy="259045"/>
    <xdr:sp macro="" textlink="">
      <xdr:nvSpPr>
        <xdr:cNvPr id="362" name="テキスト ボックス 361"/>
        <xdr:cNvSpPr txBox="1"/>
      </xdr:nvSpPr>
      <xdr:spPr>
        <a:xfrm>
          <a:off x="7561795" y="98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3" name="フローチャート: 判断 362"/>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133385</xdr:rowOff>
    </xdr:from>
    <xdr:ext cx="599010" cy="259045"/>
    <xdr:sp macro="" textlink="">
      <xdr:nvSpPr>
        <xdr:cNvPr id="364" name="テキスト ボックス 363"/>
        <xdr:cNvSpPr txBox="1"/>
      </xdr:nvSpPr>
      <xdr:spPr>
        <a:xfrm>
          <a:off x="6672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78460</xdr:rowOff>
    </xdr:from>
    <xdr:to>
      <xdr:col>55</xdr:col>
      <xdr:colOff>50800</xdr:colOff>
      <xdr:row>55</xdr:row>
      <xdr:rowOff>8610</xdr:rowOff>
    </xdr:to>
    <xdr:sp macro="" textlink="">
      <xdr:nvSpPr>
        <xdr:cNvPr id="370" name="楕円 369"/>
        <xdr:cNvSpPr/>
      </xdr:nvSpPr>
      <xdr:spPr>
        <a:xfrm>
          <a:off x="10426700" y="93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101337</xdr:rowOff>
    </xdr:from>
    <xdr:ext cx="599010" cy="259045"/>
    <xdr:sp macro="" textlink="">
      <xdr:nvSpPr>
        <xdr:cNvPr id="371" name="普通建設事業費該当値テキスト"/>
        <xdr:cNvSpPr txBox="1"/>
      </xdr:nvSpPr>
      <xdr:spPr>
        <a:xfrm>
          <a:off x="10528300" y="91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165873</xdr:rowOff>
    </xdr:from>
    <xdr:to>
      <xdr:col>50</xdr:col>
      <xdr:colOff>165100</xdr:colOff>
      <xdr:row>57</xdr:row>
      <xdr:rowOff>96023</xdr:rowOff>
    </xdr:to>
    <xdr:sp macro="" textlink="">
      <xdr:nvSpPr>
        <xdr:cNvPr id="372" name="楕円 371"/>
        <xdr:cNvSpPr/>
      </xdr:nvSpPr>
      <xdr:spPr>
        <a:xfrm>
          <a:off x="9588500" y="97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112550</xdr:rowOff>
    </xdr:from>
    <xdr:ext cx="599010" cy="259045"/>
    <xdr:sp macro="" textlink="">
      <xdr:nvSpPr>
        <xdr:cNvPr id="373" name="テキスト ボックス 372"/>
        <xdr:cNvSpPr txBox="1"/>
      </xdr:nvSpPr>
      <xdr:spPr>
        <a:xfrm>
          <a:off x="9339795" y="95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72330</xdr:rowOff>
    </xdr:from>
    <xdr:to>
      <xdr:col>46</xdr:col>
      <xdr:colOff>38100</xdr:colOff>
      <xdr:row>57</xdr:row>
      <xdr:rowOff>2480</xdr:rowOff>
    </xdr:to>
    <xdr:sp macro="" textlink="">
      <xdr:nvSpPr>
        <xdr:cNvPr id="374" name="楕円 373"/>
        <xdr:cNvSpPr/>
      </xdr:nvSpPr>
      <xdr:spPr>
        <a:xfrm>
          <a:off x="8699500" y="96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19007</xdr:rowOff>
    </xdr:from>
    <xdr:ext cx="599010" cy="259045"/>
    <xdr:sp macro="" textlink="">
      <xdr:nvSpPr>
        <xdr:cNvPr id="375" name="テキスト ボックス 374"/>
        <xdr:cNvSpPr txBox="1"/>
      </xdr:nvSpPr>
      <xdr:spPr>
        <a:xfrm>
          <a:off x="8450795" y="944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130832</xdr:rowOff>
    </xdr:from>
    <xdr:to>
      <xdr:col>41</xdr:col>
      <xdr:colOff>101600</xdr:colOff>
      <xdr:row>57</xdr:row>
      <xdr:rowOff>60982</xdr:rowOff>
    </xdr:to>
    <xdr:sp macro="" textlink="">
      <xdr:nvSpPr>
        <xdr:cNvPr id="376" name="楕円 375"/>
        <xdr:cNvSpPr/>
      </xdr:nvSpPr>
      <xdr:spPr>
        <a:xfrm>
          <a:off x="7810500" y="973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77509</xdr:rowOff>
    </xdr:from>
    <xdr:ext cx="599010" cy="259045"/>
    <xdr:sp macro="" textlink="">
      <xdr:nvSpPr>
        <xdr:cNvPr id="377" name="テキスト ボックス 376"/>
        <xdr:cNvSpPr txBox="1"/>
      </xdr:nvSpPr>
      <xdr:spPr>
        <a:xfrm>
          <a:off x="7561795" y="95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97645</xdr:rowOff>
    </xdr:from>
    <xdr:to>
      <xdr:col>36</xdr:col>
      <xdr:colOff>165100</xdr:colOff>
      <xdr:row>58</xdr:row>
      <xdr:rowOff>27795</xdr:rowOff>
    </xdr:to>
    <xdr:sp macro="" textlink="">
      <xdr:nvSpPr>
        <xdr:cNvPr id="378" name="楕円 377"/>
        <xdr:cNvSpPr/>
      </xdr:nvSpPr>
      <xdr:spPr>
        <a:xfrm>
          <a:off x="6921500" y="98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18922</xdr:rowOff>
    </xdr:from>
    <xdr:ext cx="534377" cy="259045"/>
    <xdr:sp macro="" textlink="">
      <xdr:nvSpPr>
        <xdr:cNvPr id="379" name="テキスト ボックス 378"/>
        <xdr:cNvSpPr txBox="1"/>
      </xdr:nvSpPr>
      <xdr:spPr>
        <a:xfrm>
          <a:off x="6705111" y="996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0" name="直線コネクタ 38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1" name="テキスト ボックス 39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4" name="直線コネクタ 39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5" name="テキスト ボックス 39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9" name="直線コネクタ 398"/>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1" name="直線コネクタ 40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2" name="普通建設事業費 （ うち新規整備　）最大値テキスト"/>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3" name="直線コネクタ 402"/>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109600</xdr:rowOff>
    </xdr:from>
    <xdr:to>
      <xdr:col>55</xdr:col>
      <xdr:colOff>0</xdr:colOff>
      <xdr:row>77</xdr:row>
      <xdr:rowOff>101752</xdr:rowOff>
    </xdr:to>
    <xdr:cxnSp macro="">
      <xdr:nvCxnSpPr>
        <xdr:cNvPr id="404" name="直線コネクタ 403"/>
        <xdr:cNvCxnSpPr/>
      </xdr:nvCxnSpPr>
      <xdr:spPr>
        <a:xfrm flipV="1">
          <a:off x="9639300" y="13139800"/>
          <a:ext cx="838200" cy="1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93656</xdr:rowOff>
    </xdr:from>
    <xdr:ext cx="534377" cy="259045"/>
    <xdr:sp macro="" textlink="">
      <xdr:nvSpPr>
        <xdr:cNvPr id="405" name="普通建設事業費 （ うち新規整備　）平均値テキスト"/>
        <xdr:cNvSpPr txBox="1"/>
      </xdr:nvSpPr>
      <xdr:spPr>
        <a:xfrm>
          <a:off x="10528300" y="1312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6" name="フローチャート: 判断 405"/>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48791</xdr:rowOff>
    </xdr:from>
    <xdr:to>
      <xdr:col>50</xdr:col>
      <xdr:colOff>114300</xdr:colOff>
      <xdr:row>77</xdr:row>
      <xdr:rowOff>101752</xdr:rowOff>
    </xdr:to>
    <xdr:cxnSp macro="">
      <xdr:nvCxnSpPr>
        <xdr:cNvPr id="407" name="直線コネクタ 406"/>
        <xdr:cNvCxnSpPr/>
      </xdr:nvCxnSpPr>
      <xdr:spPr>
        <a:xfrm>
          <a:off x="8750300" y="13250441"/>
          <a:ext cx="889000" cy="5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8" name="フローチャート: 判断 407"/>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9" name="テキスト ボックス 408"/>
        <xdr:cNvSpPr txBox="1"/>
      </xdr:nvSpPr>
      <xdr:spPr>
        <a:xfrm>
          <a:off x="9372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42591</xdr:rowOff>
    </xdr:from>
    <xdr:to>
      <xdr:col>45</xdr:col>
      <xdr:colOff>177800</xdr:colOff>
      <xdr:row>77</xdr:row>
      <xdr:rowOff>48791</xdr:rowOff>
    </xdr:to>
    <xdr:cxnSp macro="">
      <xdr:nvCxnSpPr>
        <xdr:cNvPr id="410" name="直線コネクタ 409"/>
        <xdr:cNvCxnSpPr/>
      </xdr:nvCxnSpPr>
      <xdr:spPr>
        <a:xfrm>
          <a:off x="7861300" y="13072791"/>
          <a:ext cx="889000" cy="17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11" name="フローチャート: 判断 410"/>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113822</xdr:rowOff>
    </xdr:from>
    <xdr:ext cx="534377" cy="259045"/>
    <xdr:sp macro="" textlink="">
      <xdr:nvSpPr>
        <xdr:cNvPr id="412" name="テキスト ボックス 411"/>
        <xdr:cNvSpPr txBox="1"/>
      </xdr:nvSpPr>
      <xdr:spPr>
        <a:xfrm>
          <a:off x="8483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42591</xdr:rowOff>
    </xdr:from>
    <xdr:to>
      <xdr:col>41</xdr:col>
      <xdr:colOff>50800</xdr:colOff>
      <xdr:row>76</xdr:row>
      <xdr:rowOff>112446</xdr:rowOff>
    </xdr:to>
    <xdr:cxnSp macro="">
      <xdr:nvCxnSpPr>
        <xdr:cNvPr id="413" name="直線コネクタ 412"/>
        <xdr:cNvCxnSpPr/>
      </xdr:nvCxnSpPr>
      <xdr:spPr>
        <a:xfrm flipV="1">
          <a:off x="6972300" y="13072791"/>
          <a:ext cx="889000" cy="6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4" name="フローチャート: 判断 413"/>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107343</xdr:rowOff>
    </xdr:from>
    <xdr:ext cx="534377" cy="259045"/>
    <xdr:sp macro="" textlink="">
      <xdr:nvSpPr>
        <xdr:cNvPr id="415" name="テキスト ボックス 414"/>
        <xdr:cNvSpPr txBox="1"/>
      </xdr:nvSpPr>
      <xdr:spPr>
        <a:xfrm>
          <a:off x="7594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6" name="フローチャート: 判断 415"/>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58862</xdr:rowOff>
    </xdr:from>
    <xdr:ext cx="534377" cy="259045"/>
    <xdr:sp macro="" textlink="">
      <xdr:nvSpPr>
        <xdr:cNvPr id="417" name="テキスト ボックス 416"/>
        <xdr:cNvSpPr txBox="1"/>
      </xdr:nvSpPr>
      <xdr:spPr>
        <a:xfrm>
          <a:off x="6705111" y="1326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58800</xdr:rowOff>
    </xdr:from>
    <xdr:to>
      <xdr:col>55</xdr:col>
      <xdr:colOff>50800</xdr:colOff>
      <xdr:row>76</xdr:row>
      <xdr:rowOff>160400</xdr:rowOff>
    </xdr:to>
    <xdr:sp macro="" textlink="">
      <xdr:nvSpPr>
        <xdr:cNvPr id="423" name="楕円 422"/>
        <xdr:cNvSpPr/>
      </xdr:nvSpPr>
      <xdr:spPr>
        <a:xfrm>
          <a:off x="10426700" y="130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81676</xdr:rowOff>
    </xdr:from>
    <xdr:ext cx="534377" cy="259045"/>
    <xdr:sp macro="" textlink="">
      <xdr:nvSpPr>
        <xdr:cNvPr id="424" name="普通建設事業費 （ うち新規整備　）該当値テキスト"/>
        <xdr:cNvSpPr txBox="1"/>
      </xdr:nvSpPr>
      <xdr:spPr>
        <a:xfrm>
          <a:off x="10528300" y="1294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50952</xdr:rowOff>
    </xdr:from>
    <xdr:to>
      <xdr:col>50</xdr:col>
      <xdr:colOff>165100</xdr:colOff>
      <xdr:row>77</xdr:row>
      <xdr:rowOff>152552</xdr:rowOff>
    </xdr:to>
    <xdr:sp macro="" textlink="">
      <xdr:nvSpPr>
        <xdr:cNvPr id="425" name="楕円 424"/>
        <xdr:cNvSpPr/>
      </xdr:nvSpPr>
      <xdr:spPr>
        <a:xfrm>
          <a:off x="9588500" y="132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143679</xdr:rowOff>
    </xdr:from>
    <xdr:ext cx="534377" cy="259045"/>
    <xdr:sp macro="" textlink="">
      <xdr:nvSpPr>
        <xdr:cNvPr id="426" name="テキスト ボックス 425"/>
        <xdr:cNvSpPr txBox="1"/>
      </xdr:nvSpPr>
      <xdr:spPr>
        <a:xfrm>
          <a:off x="9372111" y="133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169441</xdr:rowOff>
    </xdr:from>
    <xdr:to>
      <xdr:col>46</xdr:col>
      <xdr:colOff>38100</xdr:colOff>
      <xdr:row>77</xdr:row>
      <xdr:rowOff>99591</xdr:rowOff>
    </xdr:to>
    <xdr:sp macro="" textlink="">
      <xdr:nvSpPr>
        <xdr:cNvPr id="427" name="楕円 426"/>
        <xdr:cNvSpPr/>
      </xdr:nvSpPr>
      <xdr:spPr>
        <a:xfrm>
          <a:off x="8699500" y="131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90718</xdr:rowOff>
    </xdr:from>
    <xdr:ext cx="534377" cy="259045"/>
    <xdr:sp macro="" textlink="">
      <xdr:nvSpPr>
        <xdr:cNvPr id="428" name="テキスト ボックス 427"/>
        <xdr:cNvSpPr txBox="1"/>
      </xdr:nvSpPr>
      <xdr:spPr>
        <a:xfrm>
          <a:off x="8483111" y="132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163241</xdr:rowOff>
    </xdr:from>
    <xdr:to>
      <xdr:col>41</xdr:col>
      <xdr:colOff>101600</xdr:colOff>
      <xdr:row>76</xdr:row>
      <xdr:rowOff>93391</xdr:rowOff>
    </xdr:to>
    <xdr:sp macro="" textlink="">
      <xdr:nvSpPr>
        <xdr:cNvPr id="429" name="楕円 428"/>
        <xdr:cNvSpPr/>
      </xdr:nvSpPr>
      <xdr:spPr>
        <a:xfrm>
          <a:off x="7810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109917</xdr:rowOff>
    </xdr:from>
    <xdr:ext cx="534377" cy="259045"/>
    <xdr:sp macro="" textlink="">
      <xdr:nvSpPr>
        <xdr:cNvPr id="430" name="テキスト ボックス 429"/>
        <xdr:cNvSpPr txBox="1"/>
      </xdr:nvSpPr>
      <xdr:spPr>
        <a:xfrm>
          <a:off x="7594111" y="127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61646</xdr:rowOff>
    </xdr:from>
    <xdr:to>
      <xdr:col>36</xdr:col>
      <xdr:colOff>165100</xdr:colOff>
      <xdr:row>76</xdr:row>
      <xdr:rowOff>163246</xdr:rowOff>
    </xdr:to>
    <xdr:sp macro="" textlink="">
      <xdr:nvSpPr>
        <xdr:cNvPr id="431" name="楕円 430"/>
        <xdr:cNvSpPr/>
      </xdr:nvSpPr>
      <xdr:spPr>
        <a:xfrm>
          <a:off x="6921500" y="130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8322</xdr:rowOff>
    </xdr:from>
    <xdr:ext cx="534377" cy="259045"/>
    <xdr:sp macro="" textlink="">
      <xdr:nvSpPr>
        <xdr:cNvPr id="432" name="テキスト ボックス 431"/>
        <xdr:cNvSpPr txBox="1"/>
      </xdr:nvSpPr>
      <xdr:spPr>
        <a:xfrm>
          <a:off x="6705111" y="128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4" name="直線コネクタ 453"/>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5" name="普通建設事業費 （ うち更新整備　）最小値テキスト"/>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6" name="直線コネクタ 455"/>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7" name="普通建設事業費 （ うち更新整備　）最大値テキスト"/>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8" name="直線コネクタ 457"/>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168339</xdr:rowOff>
    </xdr:from>
    <xdr:to>
      <xdr:col>55</xdr:col>
      <xdr:colOff>0</xdr:colOff>
      <xdr:row>94</xdr:row>
      <xdr:rowOff>102995</xdr:rowOff>
    </xdr:to>
    <xdr:cxnSp macro="">
      <xdr:nvCxnSpPr>
        <xdr:cNvPr id="459" name="直線コネクタ 458"/>
        <xdr:cNvCxnSpPr/>
      </xdr:nvCxnSpPr>
      <xdr:spPr>
        <a:xfrm flipV="1">
          <a:off x="9639300" y="15598839"/>
          <a:ext cx="838200" cy="62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136200</xdr:rowOff>
    </xdr:from>
    <xdr:ext cx="534377" cy="259045"/>
    <xdr:sp macro="" textlink="">
      <xdr:nvSpPr>
        <xdr:cNvPr id="460" name="普通建設事業費 （ うち更新整備　）平均値テキスト"/>
        <xdr:cNvSpPr txBox="1"/>
      </xdr:nvSpPr>
      <xdr:spPr>
        <a:xfrm>
          <a:off x="10528300" y="16252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61" name="フローチャート: 判断 460"/>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171376</xdr:rowOff>
    </xdr:from>
    <xdr:to>
      <xdr:col>50</xdr:col>
      <xdr:colOff>114300</xdr:colOff>
      <xdr:row>94</xdr:row>
      <xdr:rowOff>102995</xdr:rowOff>
    </xdr:to>
    <xdr:cxnSp macro="">
      <xdr:nvCxnSpPr>
        <xdr:cNvPr id="462" name="直線コネクタ 461"/>
        <xdr:cNvCxnSpPr/>
      </xdr:nvCxnSpPr>
      <xdr:spPr>
        <a:xfrm>
          <a:off x="8750300" y="15944776"/>
          <a:ext cx="889000" cy="2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3" name="フローチャート: 判断 462"/>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104625</xdr:rowOff>
    </xdr:from>
    <xdr:ext cx="534377" cy="259045"/>
    <xdr:sp macro="" textlink="">
      <xdr:nvSpPr>
        <xdr:cNvPr id="464" name="テキスト ボックス 463"/>
        <xdr:cNvSpPr txBox="1"/>
      </xdr:nvSpPr>
      <xdr:spPr>
        <a:xfrm>
          <a:off x="9372111" y="1639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171376</xdr:rowOff>
    </xdr:from>
    <xdr:to>
      <xdr:col>45</xdr:col>
      <xdr:colOff>177800</xdr:colOff>
      <xdr:row>96</xdr:row>
      <xdr:rowOff>39281</xdr:rowOff>
    </xdr:to>
    <xdr:cxnSp macro="">
      <xdr:nvCxnSpPr>
        <xdr:cNvPr id="465" name="直線コネクタ 464"/>
        <xdr:cNvCxnSpPr/>
      </xdr:nvCxnSpPr>
      <xdr:spPr>
        <a:xfrm flipV="1">
          <a:off x="7861300" y="15944776"/>
          <a:ext cx="889000" cy="55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6" name="フローチャート: 判断 465"/>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34089</xdr:rowOff>
    </xdr:from>
    <xdr:ext cx="534377" cy="259045"/>
    <xdr:sp macro="" textlink="">
      <xdr:nvSpPr>
        <xdr:cNvPr id="467" name="テキスト ボックス 466"/>
        <xdr:cNvSpPr txBox="1"/>
      </xdr:nvSpPr>
      <xdr:spPr>
        <a:xfrm>
          <a:off x="8483111" y="163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39281</xdr:rowOff>
    </xdr:from>
    <xdr:to>
      <xdr:col>41</xdr:col>
      <xdr:colOff>50800</xdr:colOff>
      <xdr:row>97</xdr:row>
      <xdr:rowOff>27091</xdr:rowOff>
    </xdr:to>
    <xdr:cxnSp macro="">
      <xdr:nvCxnSpPr>
        <xdr:cNvPr id="468" name="直線コネクタ 467"/>
        <xdr:cNvCxnSpPr/>
      </xdr:nvCxnSpPr>
      <xdr:spPr>
        <a:xfrm flipV="1">
          <a:off x="6972300" y="16498481"/>
          <a:ext cx="889000" cy="15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9" name="フローチャート: 判断 468"/>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70" name="テキスト ボックス 469"/>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71" name="フローチャート: 判断 470"/>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130272</xdr:rowOff>
    </xdr:from>
    <xdr:ext cx="534377" cy="259045"/>
    <xdr:sp macro="" textlink="">
      <xdr:nvSpPr>
        <xdr:cNvPr id="472" name="テキスト ボックス 471"/>
        <xdr:cNvSpPr txBox="1"/>
      </xdr:nvSpPr>
      <xdr:spPr>
        <a:xfrm>
          <a:off x="6705111" y="160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117539</xdr:rowOff>
    </xdr:from>
    <xdr:to>
      <xdr:col>55</xdr:col>
      <xdr:colOff>50800</xdr:colOff>
      <xdr:row>91</xdr:row>
      <xdr:rowOff>47689</xdr:rowOff>
    </xdr:to>
    <xdr:sp macro="" textlink="">
      <xdr:nvSpPr>
        <xdr:cNvPr id="478" name="楕円 477"/>
        <xdr:cNvSpPr/>
      </xdr:nvSpPr>
      <xdr:spPr>
        <a:xfrm>
          <a:off x="10426700" y="155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140416</xdr:rowOff>
    </xdr:from>
    <xdr:ext cx="599010" cy="259045"/>
    <xdr:sp macro="" textlink="">
      <xdr:nvSpPr>
        <xdr:cNvPr id="479" name="普通建設事業費 （ うち更新整備　）該当値テキスト"/>
        <xdr:cNvSpPr txBox="1"/>
      </xdr:nvSpPr>
      <xdr:spPr>
        <a:xfrm>
          <a:off x="10528300" y="153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52195</xdr:rowOff>
    </xdr:from>
    <xdr:to>
      <xdr:col>50</xdr:col>
      <xdr:colOff>165100</xdr:colOff>
      <xdr:row>94</xdr:row>
      <xdr:rowOff>153795</xdr:rowOff>
    </xdr:to>
    <xdr:sp macro="" textlink="">
      <xdr:nvSpPr>
        <xdr:cNvPr id="480" name="楕円 479"/>
        <xdr:cNvSpPr/>
      </xdr:nvSpPr>
      <xdr:spPr>
        <a:xfrm>
          <a:off x="9588500" y="1616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170322</xdr:rowOff>
    </xdr:from>
    <xdr:ext cx="534377" cy="259045"/>
    <xdr:sp macro="" textlink="">
      <xdr:nvSpPr>
        <xdr:cNvPr id="481" name="テキスト ボックス 480"/>
        <xdr:cNvSpPr txBox="1"/>
      </xdr:nvSpPr>
      <xdr:spPr>
        <a:xfrm>
          <a:off x="9372111" y="1594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120576</xdr:rowOff>
    </xdr:from>
    <xdr:to>
      <xdr:col>46</xdr:col>
      <xdr:colOff>38100</xdr:colOff>
      <xdr:row>93</xdr:row>
      <xdr:rowOff>50726</xdr:rowOff>
    </xdr:to>
    <xdr:sp macro="" textlink="">
      <xdr:nvSpPr>
        <xdr:cNvPr id="482" name="楕円 481"/>
        <xdr:cNvSpPr/>
      </xdr:nvSpPr>
      <xdr:spPr>
        <a:xfrm>
          <a:off x="8699500" y="1589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67253</xdr:rowOff>
    </xdr:from>
    <xdr:ext cx="599010" cy="259045"/>
    <xdr:sp macro="" textlink="">
      <xdr:nvSpPr>
        <xdr:cNvPr id="483" name="テキスト ボックス 482"/>
        <xdr:cNvSpPr txBox="1"/>
      </xdr:nvSpPr>
      <xdr:spPr>
        <a:xfrm>
          <a:off x="8450795" y="1566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159931</xdr:rowOff>
    </xdr:from>
    <xdr:to>
      <xdr:col>41</xdr:col>
      <xdr:colOff>101600</xdr:colOff>
      <xdr:row>96</xdr:row>
      <xdr:rowOff>90081</xdr:rowOff>
    </xdr:to>
    <xdr:sp macro="" textlink="">
      <xdr:nvSpPr>
        <xdr:cNvPr id="484" name="楕円 483"/>
        <xdr:cNvSpPr/>
      </xdr:nvSpPr>
      <xdr:spPr>
        <a:xfrm>
          <a:off x="7810500" y="164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81208</xdr:rowOff>
    </xdr:from>
    <xdr:ext cx="534377" cy="259045"/>
    <xdr:sp macro="" textlink="">
      <xdr:nvSpPr>
        <xdr:cNvPr id="485" name="テキスト ボックス 484"/>
        <xdr:cNvSpPr txBox="1"/>
      </xdr:nvSpPr>
      <xdr:spPr>
        <a:xfrm>
          <a:off x="7594111" y="165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147741</xdr:rowOff>
    </xdr:from>
    <xdr:to>
      <xdr:col>36</xdr:col>
      <xdr:colOff>165100</xdr:colOff>
      <xdr:row>97</xdr:row>
      <xdr:rowOff>77891</xdr:rowOff>
    </xdr:to>
    <xdr:sp macro="" textlink="">
      <xdr:nvSpPr>
        <xdr:cNvPr id="486" name="楕円 485"/>
        <xdr:cNvSpPr/>
      </xdr:nvSpPr>
      <xdr:spPr>
        <a:xfrm>
          <a:off x="6921500" y="166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69018</xdr:rowOff>
    </xdr:from>
    <xdr:ext cx="534377" cy="259045"/>
    <xdr:sp macro="" textlink="">
      <xdr:nvSpPr>
        <xdr:cNvPr id="487" name="テキスト ボックス 486"/>
        <xdr:cNvSpPr txBox="1"/>
      </xdr:nvSpPr>
      <xdr:spPr>
        <a:xfrm>
          <a:off x="6705111" y="1669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9" name="直線コネクタ 508"/>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2" name="災害復旧事業費最大値テキスト"/>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3" name="直線コネクタ 512"/>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27951</xdr:rowOff>
    </xdr:from>
    <xdr:to>
      <xdr:col>85</xdr:col>
      <xdr:colOff>127000</xdr:colOff>
      <xdr:row>37</xdr:row>
      <xdr:rowOff>95590</xdr:rowOff>
    </xdr:to>
    <xdr:cxnSp macro="">
      <xdr:nvCxnSpPr>
        <xdr:cNvPr id="514" name="直線コネクタ 513"/>
        <xdr:cNvCxnSpPr/>
      </xdr:nvCxnSpPr>
      <xdr:spPr>
        <a:xfrm flipV="1">
          <a:off x="15481300" y="6371601"/>
          <a:ext cx="838200" cy="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129963</xdr:rowOff>
    </xdr:from>
    <xdr:ext cx="534377" cy="259045"/>
    <xdr:sp macro="" textlink="">
      <xdr:nvSpPr>
        <xdr:cNvPr id="515" name="災害復旧事業費平均値テキスト"/>
        <xdr:cNvSpPr txBox="1"/>
      </xdr:nvSpPr>
      <xdr:spPr>
        <a:xfrm>
          <a:off x="16370300" y="6473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6" name="フローチャート: 判断 515"/>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95590</xdr:rowOff>
    </xdr:from>
    <xdr:to>
      <xdr:col>81</xdr:col>
      <xdr:colOff>50800</xdr:colOff>
      <xdr:row>38</xdr:row>
      <xdr:rowOff>4744</xdr:rowOff>
    </xdr:to>
    <xdr:cxnSp macro="">
      <xdr:nvCxnSpPr>
        <xdr:cNvPr id="517" name="直線コネクタ 516"/>
        <xdr:cNvCxnSpPr/>
      </xdr:nvCxnSpPr>
      <xdr:spPr>
        <a:xfrm flipV="1">
          <a:off x="14592300" y="6439240"/>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8" name="フローチャート: 判断 517"/>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61896</xdr:rowOff>
    </xdr:from>
    <xdr:ext cx="534377" cy="259045"/>
    <xdr:sp macro="" textlink="">
      <xdr:nvSpPr>
        <xdr:cNvPr id="519" name="テキスト ボックス 518"/>
        <xdr:cNvSpPr txBox="1"/>
      </xdr:nvSpPr>
      <xdr:spPr>
        <a:xfrm>
          <a:off x="15214111" y="657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96961</xdr:rowOff>
    </xdr:from>
    <xdr:to>
      <xdr:col>76</xdr:col>
      <xdr:colOff>114300</xdr:colOff>
      <xdr:row>38</xdr:row>
      <xdr:rowOff>4744</xdr:rowOff>
    </xdr:to>
    <xdr:cxnSp macro="">
      <xdr:nvCxnSpPr>
        <xdr:cNvPr id="520" name="直線コネクタ 519"/>
        <xdr:cNvCxnSpPr/>
      </xdr:nvCxnSpPr>
      <xdr:spPr>
        <a:xfrm>
          <a:off x="13703300" y="6440611"/>
          <a:ext cx="889000" cy="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21" name="フローチャート: 判断 520"/>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54553</xdr:rowOff>
    </xdr:from>
    <xdr:ext cx="534377" cy="259045"/>
    <xdr:sp macro="" textlink="">
      <xdr:nvSpPr>
        <xdr:cNvPr id="522" name="テキスト ボックス 521"/>
        <xdr:cNvSpPr txBox="1"/>
      </xdr:nvSpPr>
      <xdr:spPr>
        <a:xfrm>
          <a:off x="14325111" y="656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96961</xdr:rowOff>
    </xdr:from>
    <xdr:to>
      <xdr:col>71</xdr:col>
      <xdr:colOff>177800</xdr:colOff>
      <xdr:row>37</xdr:row>
      <xdr:rowOff>127063</xdr:rowOff>
    </xdr:to>
    <xdr:cxnSp macro="">
      <xdr:nvCxnSpPr>
        <xdr:cNvPr id="523" name="直線コネクタ 522"/>
        <xdr:cNvCxnSpPr/>
      </xdr:nvCxnSpPr>
      <xdr:spPr>
        <a:xfrm flipV="1">
          <a:off x="12814300" y="6440611"/>
          <a:ext cx="8890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4" name="フローチャート: 判断 523"/>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31857</xdr:rowOff>
    </xdr:from>
    <xdr:ext cx="534377" cy="259045"/>
    <xdr:sp macro="" textlink="">
      <xdr:nvSpPr>
        <xdr:cNvPr id="525" name="テキスト ボックス 524"/>
        <xdr:cNvSpPr txBox="1"/>
      </xdr:nvSpPr>
      <xdr:spPr>
        <a:xfrm>
          <a:off x="13436111" y="65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6" name="フローチャート: 判断 525"/>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89510</xdr:rowOff>
    </xdr:from>
    <xdr:ext cx="534377" cy="259045"/>
    <xdr:sp macro="" textlink="">
      <xdr:nvSpPr>
        <xdr:cNvPr id="527" name="テキスト ボックス 526"/>
        <xdr:cNvSpPr txBox="1"/>
      </xdr:nvSpPr>
      <xdr:spPr>
        <a:xfrm>
          <a:off x="12547111" y="66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148601</xdr:rowOff>
    </xdr:from>
    <xdr:to>
      <xdr:col>85</xdr:col>
      <xdr:colOff>177800</xdr:colOff>
      <xdr:row>37</xdr:row>
      <xdr:rowOff>78751</xdr:rowOff>
    </xdr:to>
    <xdr:sp macro="" textlink="">
      <xdr:nvSpPr>
        <xdr:cNvPr id="533" name="楕円 532"/>
        <xdr:cNvSpPr/>
      </xdr:nvSpPr>
      <xdr:spPr>
        <a:xfrm>
          <a:off x="16268700" y="63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xdr:rowOff>
    </xdr:from>
    <xdr:ext cx="534377" cy="259045"/>
    <xdr:sp macro="" textlink="">
      <xdr:nvSpPr>
        <xdr:cNvPr id="534" name="災害復旧事業費該当値テキスト"/>
        <xdr:cNvSpPr txBox="1"/>
      </xdr:nvSpPr>
      <xdr:spPr>
        <a:xfrm>
          <a:off x="16370300" y="617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44790</xdr:rowOff>
    </xdr:from>
    <xdr:to>
      <xdr:col>81</xdr:col>
      <xdr:colOff>101600</xdr:colOff>
      <xdr:row>37</xdr:row>
      <xdr:rowOff>146390</xdr:rowOff>
    </xdr:to>
    <xdr:sp macro="" textlink="">
      <xdr:nvSpPr>
        <xdr:cNvPr id="535" name="楕円 534"/>
        <xdr:cNvSpPr/>
      </xdr:nvSpPr>
      <xdr:spPr>
        <a:xfrm>
          <a:off x="15430500" y="63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162917</xdr:rowOff>
    </xdr:from>
    <xdr:ext cx="534377" cy="259045"/>
    <xdr:sp macro="" textlink="">
      <xdr:nvSpPr>
        <xdr:cNvPr id="536" name="テキスト ボックス 535"/>
        <xdr:cNvSpPr txBox="1"/>
      </xdr:nvSpPr>
      <xdr:spPr>
        <a:xfrm>
          <a:off x="15214111" y="616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125394</xdr:rowOff>
    </xdr:from>
    <xdr:to>
      <xdr:col>76</xdr:col>
      <xdr:colOff>165100</xdr:colOff>
      <xdr:row>38</xdr:row>
      <xdr:rowOff>55544</xdr:rowOff>
    </xdr:to>
    <xdr:sp macro="" textlink="">
      <xdr:nvSpPr>
        <xdr:cNvPr id="537" name="楕円 536"/>
        <xdr:cNvSpPr/>
      </xdr:nvSpPr>
      <xdr:spPr>
        <a:xfrm>
          <a:off x="14541500" y="64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72071</xdr:rowOff>
    </xdr:from>
    <xdr:ext cx="534377" cy="259045"/>
    <xdr:sp macro="" textlink="">
      <xdr:nvSpPr>
        <xdr:cNvPr id="538" name="テキスト ボックス 537"/>
        <xdr:cNvSpPr txBox="1"/>
      </xdr:nvSpPr>
      <xdr:spPr>
        <a:xfrm>
          <a:off x="14325111" y="624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46161</xdr:rowOff>
    </xdr:from>
    <xdr:to>
      <xdr:col>72</xdr:col>
      <xdr:colOff>38100</xdr:colOff>
      <xdr:row>37</xdr:row>
      <xdr:rowOff>147761</xdr:rowOff>
    </xdr:to>
    <xdr:sp macro="" textlink="">
      <xdr:nvSpPr>
        <xdr:cNvPr id="539" name="楕円 538"/>
        <xdr:cNvSpPr/>
      </xdr:nvSpPr>
      <xdr:spPr>
        <a:xfrm>
          <a:off x="13652500" y="63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164288</xdr:rowOff>
    </xdr:from>
    <xdr:ext cx="534377" cy="259045"/>
    <xdr:sp macro="" textlink="">
      <xdr:nvSpPr>
        <xdr:cNvPr id="540" name="テキスト ボックス 539"/>
        <xdr:cNvSpPr txBox="1"/>
      </xdr:nvSpPr>
      <xdr:spPr>
        <a:xfrm>
          <a:off x="13436111" y="61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76263</xdr:rowOff>
    </xdr:from>
    <xdr:to>
      <xdr:col>67</xdr:col>
      <xdr:colOff>101600</xdr:colOff>
      <xdr:row>38</xdr:row>
      <xdr:rowOff>6414</xdr:rowOff>
    </xdr:to>
    <xdr:sp macro="" textlink="">
      <xdr:nvSpPr>
        <xdr:cNvPr id="541" name="楕円 540"/>
        <xdr:cNvSpPr/>
      </xdr:nvSpPr>
      <xdr:spPr>
        <a:xfrm>
          <a:off x="12763500" y="64199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22940</xdr:rowOff>
    </xdr:from>
    <xdr:ext cx="534377" cy="259045"/>
    <xdr:sp macro="" textlink="">
      <xdr:nvSpPr>
        <xdr:cNvPr id="542" name="テキスト ボックス 541"/>
        <xdr:cNvSpPr txBox="1"/>
      </xdr:nvSpPr>
      <xdr:spPr>
        <a:xfrm>
          <a:off x="12547111" y="61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61260</xdr:rowOff>
    </xdr:from>
    <xdr:to>
      <xdr:col>85</xdr:col>
      <xdr:colOff>126364</xdr:colOff>
      <xdr:row>77</xdr:row>
      <xdr:rowOff>171247</xdr:rowOff>
    </xdr:to>
    <xdr:cxnSp macro="">
      <xdr:nvCxnSpPr>
        <xdr:cNvPr id="615" name="直線コネクタ 614"/>
        <xdr:cNvCxnSpPr/>
      </xdr:nvCxnSpPr>
      <xdr:spPr>
        <a:xfrm flipV="1">
          <a:off x="16317595" y="12234210"/>
          <a:ext cx="1269" cy="113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3624</xdr:rowOff>
    </xdr:from>
    <xdr:ext cx="534377" cy="259045"/>
    <xdr:sp macro="" textlink="">
      <xdr:nvSpPr>
        <xdr:cNvPr id="616" name="公債費最小値テキスト"/>
        <xdr:cNvSpPr txBox="1"/>
      </xdr:nvSpPr>
      <xdr:spPr>
        <a:xfrm>
          <a:off x="16370300" y="1337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171247</xdr:rowOff>
    </xdr:from>
    <xdr:to>
      <xdr:col>86</xdr:col>
      <xdr:colOff>25400</xdr:colOff>
      <xdr:row>77</xdr:row>
      <xdr:rowOff>171247</xdr:rowOff>
    </xdr:to>
    <xdr:cxnSp macro="">
      <xdr:nvCxnSpPr>
        <xdr:cNvPr id="617" name="直線コネクタ 616"/>
        <xdr:cNvCxnSpPr/>
      </xdr:nvCxnSpPr>
      <xdr:spPr>
        <a:xfrm>
          <a:off x="16230600" y="1337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7937</xdr:rowOff>
    </xdr:from>
    <xdr:ext cx="599010" cy="259045"/>
    <xdr:sp macro="" textlink="">
      <xdr:nvSpPr>
        <xdr:cNvPr id="618" name="公債費最大値テキスト"/>
        <xdr:cNvSpPr txBox="1"/>
      </xdr:nvSpPr>
      <xdr:spPr>
        <a:xfrm>
          <a:off x="16370300" y="1200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61260</xdr:rowOff>
    </xdr:from>
    <xdr:to>
      <xdr:col>86</xdr:col>
      <xdr:colOff>25400</xdr:colOff>
      <xdr:row>71</xdr:row>
      <xdr:rowOff>61260</xdr:rowOff>
    </xdr:to>
    <xdr:cxnSp macro="">
      <xdr:nvCxnSpPr>
        <xdr:cNvPr id="619" name="直線コネクタ 618"/>
        <xdr:cNvCxnSpPr/>
      </xdr:nvCxnSpPr>
      <xdr:spPr>
        <a:xfrm>
          <a:off x="16230600" y="1223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44252</xdr:rowOff>
    </xdr:from>
    <xdr:to>
      <xdr:col>85</xdr:col>
      <xdr:colOff>127000</xdr:colOff>
      <xdr:row>72</xdr:row>
      <xdr:rowOff>73612</xdr:rowOff>
    </xdr:to>
    <xdr:cxnSp macro="">
      <xdr:nvCxnSpPr>
        <xdr:cNvPr id="620" name="直線コネクタ 619"/>
        <xdr:cNvCxnSpPr/>
      </xdr:nvCxnSpPr>
      <xdr:spPr>
        <a:xfrm>
          <a:off x="15481300" y="12388652"/>
          <a:ext cx="838200" cy="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16929</xdr:rowOff>
    </xdr:from>
    <xdr:ext cx="534377" cy="259045"/>
    <xdr:sp macro="" textlink="">
      <xdr:nvSpPr>
        <xdr:cNvPr id="621" name="公債費平均値テキスト"/>
        <xdr:cNvSpPr txBox="1"/>
      </xdr:nvSpPr>
      <xdr:spPr>
        <a:xfrm>
          <a:off x="16370300" y="12875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38502</xdr:rowOff>
    </xdr:from>
    <xdr:to>
      <xdr:col>85</xdr:col>
      <xdr:colOff>177800</xdr:colOff>
      <xdr:row>75</xdr:row>
      <xdr:rowOff>140102</xdr:rowOff>
    </xdr:to>
    <xdr:sp macro="" textlink="">
      <xdr:nvSpPr>
        <xdr:cNvPr id="622" name="フローチャート: 判断 621"/>
        <xdr:cNvSpPr/>
      </xdr:nvSpPr>
      <xdr:spPr>
        <a:xfrm>
          <a:off x="16268700" y="128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117175</xdr:rowOff>
    </xdr:from>
    <xdr:to>
      <xdr:col>81</xdr:col>
      <xdr:colOff>50800</xdr:colOff>
      <xdr:row>72</xdr:row>
      <xdr:rowOff>44252</xdr:rowOff>
    </xdr:to>
    <xdr:cxnSp macro="">
      <xdr:nvCxnSpPr>
        <xdr:cNvPr id="623" name="直線コネクタ 622"/>
        <xdr:cNvCxnSpPr/>
      </xdr:nvCxnSpPr>
      <xdr:spPr>
        <a:xfrm>
          <a:off x="14592300" y="12290125"/>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46106</xdr:rowOff>
    </xdr:from>
    <xdr:to>
      <xdr:col>81</xdr:col>
      <xdr:colOff>101600</xdr:colOff>
      <xdr:row>75</xdr:row>
      <xdr:rowOff>147706</xdr:rowOff>
    </xdr:to>
    <xdr:sp macro="" textlink="">
      <xdr:nvSpPr>
        <xdr:cNvPr id="624" name="フローチャート: 判断 623"/>
        <xdr:cNvSpPr/>
      </xdr:nvSpPr>
      <xdr:spPr>
        <a:xfrm>
          <a:off x="15430500" y="1290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138833</xdr:rowOff>
    </xdr:from>
    <xdr:ext cx="534377" cy="259045"/>
    <xdr:sp macro="" textlink="">
      <xdr:nvSpPr>
        <xdr:cNvPr id="625" name="テキスト ボックス 624"/>
        <xdr:cNvSpPr txBox="1"/>
      </xdr:nvSpPr>
      <xdr:spPr>
        <a:xfrm>
          <a:off x="15214111" y="1299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117175</xdr:rowOff>
    </xdr:from>
    <xdr:to>
      <xdr:col>76</xdr:col>
      <xdr:colOff>114300</xdr:colOff>
      <xdr:row>71</xdr:row>
      <xdr:rowOff>140515</xdr:rowOff>
    </xdr:to>
    <xdr:cxnSp macro="">
      <xdr:nvCxnSpPr>
        <xdr:cNvPr id="626" name="直線コネクタ 625"/>
        <xdr:cNvCxnSpPr/>
      </xdr:nvCxnSpPr>
      <xdr:spPr>
        <a:xfrm flipV="1">
          <a:off x="13703300" y="12290125"/>
          <a:ext cx="8890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65629</xdr:rowOff>
    </xdr:from>
    <xdr:to>
      <xdr:col>76</xdr:col>
      <xdr:colOff>165100</xdr:colOff>
      <xdr:row>75</xdr:row>
      <xdr:rowOff>167229</xdr:rowOff>
    </xdr:to>
    <xdr:sp macro="" textlink="">
      <xdr:nvSpPr>
        <xdr:cNvPr id="627" name="フローチャート: 判断 626"/>
        <xdr:cNvSpPr/>
      </xdr:nvSpPr>
      <xdr:spPr>
        <a:xfrm>
          <a:off x="145415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158356</xdr:rowOff>
    </xdr:from>
    <xdr:ext cx="534377" cy="259045"/>
    <xdr:sp macro="" textlink="">
      <xdr:nvSpPr>
        <xdr:cNvPr id="628" name="テキスト ボックス 627"/>
        <xdr:cNvSpPr txBox="1"/>
      </xdr:nvSpPr>
      <xdr:spPr>
        <a:xfrm>
          <a:off x="14325111" y="1301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44252</xdr:rowOff>
    </xdr:from>
    <xdr:to>
      <xdr:col>71</xdr:col>
      <xdr:colOff>177800</xdr:colOff>
      <xdr:row>71</xdr:row>
      <xdr:rowOff>140515</xdr:rowOff>
    </xdr:to>
    <xdr:cxnSp macro="">
      <xdr:nvCxnSpPr>
        <xdr:cNvPr id="629" name="直線コネクタ 628"/>
        <xdr:cNvCxnSpPr/>
      </xdr:nvCxnSpPr>
      <xdr:spPr>
        <a:xfrm>
          <a:off x="12814300" y="12217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24923</xdr:rowOff>
    </xdr:from>
    <xdr:to>
      <xdr:col>72</xdr:col>
      <xdr:colOff>38100</xdr:colOff>
      <xdr:row>75</xdr:row>
      <xdr:rowOff>126523</xdr:rowOff>
    </xdr:to>
    <xdr:sp macro="" textlink="">
      <xdr:nvSpPr>
        <xdr:cNvPr id="630" name="フローチャート: 判断 629"/>
        <xdr:cNvSpPr/>
      </xdr:nvSpPr>
      <xdr:spPr>
        <a:xfrm>
          <a:off x="13652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117650</xdr:rowOff>
    </xdr:from>
    <xdr:ext cx="534377" cy="259045"/>
    <xdr:sp macro="" textlink="">
      <xdr:nvSpPr>
        <xdr:cNvPr id="631" name="テキスト ボックス 630"/>
        <xdr:cNvSpPr txBox="1"/>
      </xdr:nvSpPr>
      <xdr:spPr>
        <a:xfrm>
          <a:off x="13436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54373</xdr:rowOff>
    </xdr:from>
    <xdr:to>
      <xdr:col>67</xdr:col>
      <xdr:colOff>101600</xdr:colOff>
      <xdr:row>75</xdr:row>
      <xdr:rowOff>155973</xdr:rowOff>
    </xdr:to>
    <xdr:sp macro="" textlink="">
      <xdr:nvSpPr>
        <xdr:cNvPr id="632" name="フローチャート: 判断 631"/>
        <xdr:cNvSpPr/>
      </xdr:nvSpPr>
      <xdr:spPr>
        <a:xfrm>
          <a:off x="12763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147100</xdr:rowOff>
    </xdr:from>
    <xdr:ext cx="534377" cy="259045"/>
    <xdr:sp macro="" textlink="">
      <xdr:nvSpPr>
        <xdr:cNvPr id="633" name="テキスト ボックス 632"/>
        <xdr:cNvSpPr txBox="1"/>
      </xdr:nvSpPr>
      <xdr:spPr>
        <a:xfrm>
          <a:off x="12547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22812</xdr:rowOff>
    </xdr:from>
    <xdr:to>
      <xdr:col>85</xdr:col>
      <xdr:colOff>177800</xdr:colOff>
      <xdr:row>72</xdr:row>
      <xdr:rowOff>124412</xdr:rowOff>
    </xdr:to>
    <xdr:sp macro="" textlink="">
      <xdr:nvSpPr>
        <xdr:cNvPr id="639" name="楕円 638"/>
        <xdr:cNvSpPr/>
      </xdr:nvSpPr>
      <xdr:spPr>
        <a:xfrm>
          <a:off x="16268700" y="123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45689</xdr:rowOff>
    </xdr:from>
    <xdr:ext cx="599010" cy="259045"/>
    <xdr:sp macro="" textlink="">
      <xdr:nvSpPr>
        <xdr:cNvPr id="640" name="公債費該当値テキスト"/>
        <xdr:cNvSpPr txBox="1"/>
      </xdr:nvSpPr>
      <xdr:spPr>
        <a:xfrm>
          <a:off x="16370300" y="1221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164902</xdr:rowOff>
    </xdr:from>
    <xdr:to>
      <xdr:col>81</xdr:col>
      <xdr:colOff>101600</xdr:colOff>
      <xdr:row>72</xdr:row>
      <xdr:rowOff>95052</xdr:rowOff>
    </xdr:to>
    <xdr:sp macro="" textlink="">
      <xdr:nvSpPr>
        <xdr:cNvPr id="641" name="楕円 640"/>
        <xdr:cNvSpPr/>
      </xdr:nvSpPr>
      <xdr:spPr>
        <a:xfrm>
          <a:off x="15430500" y="123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111579</xdr:rowOff>
    </xdr:from>
    <xdr:ext cx="599010" cy="259045"/>
    <xdr:sp macro="" textlink="">
      <xdr:nvSpPr>
        <xdr:cNvPr id="642" name="テキスト ボックス 641"/>
        <xdr:cNvSpPr txBox="1"/>
      </xdr:nvSpPr>
      <xdr:spPr>
        <a:xfrm>
          <a:off x="15181795" y="1211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66375</xdr:rowOff>
    </xdr:from>
    <xdr:to>
      <xdr:col>76</xdr:col>
      <xdr:colOff>165100</xdr:colOff>
      <xdr:row>71</xdr:row>
      <xdr:rowOff>167975</xdr:rowOff>
    </xdr:to>
    <xdr:sp macro="" textlink="">
      <xdr:nvSpPr>
        <xdr:cNvPr id="643" name="楕円 642"/>
        <xdr:cNvSpPr/>
      </xdr:nvSpPr>
      <xdr:spPr>
        <a:xfrm>
          <a:off x="14541500" y="122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13052</xdr:rowOff>
    </xdr:from>
    <xdr:ext cx="599010" cy="259045"/>
    <xdr:sp macro="" textlink="">
      <xdr:nvSpPr>
        <xdr:cNvPr id="644" name="テキスト ボックス 643"/>
        <xdr:cNvSpPr txBox="1"/>
      </xdr:nvSpPr>
      <xdr:spPr>
        <a:xfrm>
          <a:off x="14292795" y="1201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89715</xdr:rowOff>
    </xdr:from>
    <xdr:to>
      <xdr:col>72</xdr:col>
      <xdr:colOff>38100</xdr:colOff>
      <xdr:row>72</xdr:row>
      <xdr:rowOff>19865</xdr:rowOff>
    </xdr:to>
    <xdr:sp macro="" textlink="">
      <xdr:nvSpPr>
        <xdr:cNvPr id="645" name="楕円 644"/>
        <xdr:cNvSpPr/>
      </xdr:nvSpPr>
      <xdr:spPr>
        <a:xfrm>
          <a:off x="13652500" y="12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36392</xdr:rowOff>
    </xdr:from>
    <xdr:ext cx="599010" cy="259045"/>
    <xdr:sp macro="" textlink="">
      <xdr:nvSpPr>
        <xdr:cNvPr id="646" name="テキスト ボックス 645"/>
        <xdr:cNvSpPr txBox="1"/>
      </xdr:nvSpPr>
      <xdr:spPr>
        <a:xfrm>
          <a:off x="13403795" y="1203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164902</xdr:rowOff>
    </xdr:from>
    <xdr:to>
      <xdr:col>67</xdr:col>
      <xdr:colOff>101600</xdr:colOff>
      <xdr:row>71</xdr:row>
      <xdr:rowOff>95052</xdr:rowOff>
    </xdr:to>
    <xdr:sp macro="" textlink="">
      <xdr:nvSpPr>
        <xdr:cNvPr id="647" name="楕円 646"/>
        <xdr:cNvSpPr/>
      </xdr:nvSpPr>
      <xdr:spPr>
        <a:xfrm>
          <a:off x="12763500" y="121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111579</xdr:rowOff>
    </xdr:from>
    <xdr:ext cx="599010" cy="259045"/>
    <xdr:sp macro="" textlink="">
      <xdr:nvSpPr>
        <xdr:cNvPr id="648" name="テキスト ボックス 647"/>
        <xdr:cNvSpPr txBox="1"/>
      </xdr:nvSpPr>
      <xdr:spPr>
        <a:xfrm>
          <a:off x="12514795" y="119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9" name="直線コネクタ 65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0" name="テキスト ボックス 659"/>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3" name="直線コネクタ 66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4" name="テキスト ボックス 66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68" name="直線コネクタ 667"/>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69" name="積立金最小値テキスト"/>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0" name="直線コネクタ 669"/>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1" name="積立金最大値テキスト"/>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2" name="直線コネクタ 671"/>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42466</xdr:rowOff>
    </xdr:from>
    <xdr:to>
      <xdr:col>85</xdr:col>
      <xdr:colOff>127000</xdr:colOff>
      <xdr:row>96</xdr:row>
      <xdr:rowOff>46980</xdr:rowOff>
    </xdr:to>
    <xdr:cxnSp macro="">
      <xdr:nvCxnSpPr>
        <xdr:cNvPr id="673" name="直線コネクタ 672"/>
        <xdr:cNvCxnSpPr/>
      </xdr:nvCxnSpPr>
      <xdr:spPr>
        <a:xfrm>
          <a:off x="15481300" y="16330216"/>
          <a:ext cx="838200" cy="1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4" name="積立金平均値テキスト"/>
        <xdr:cNvSpPr txBox="1"/>
      </xdr:nvSpPr>
      <xdr:spPr>
        <a:xfrm>
          <a:off x="16370300" y="1627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5" name="フローチャート: 判断 674"/>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42466</xdr:rowOff>
    </xdr:from>
    <xdr:to>
      <xdr:col>81</xdr:col>
      <xdr:colOff>50800</xdr:colOff>
      <xdr:row>96</xdr:row>
      <xdr:rowOff>94883</xdr:rowOff>
    </xdr:to>
    <xdr:cxnSp macro="">
      <xdr:nvCxnSpPr>
        <xdr:cNvPr id="676" name="直線コネクタ 675"/>
        <xdr:cNvCxnSpPr/>
      </xdr:nvCxnSpPr>
      <xdr:spPr>
        <a:xfrm flipV="1">
          <a:off x="14592300" y="16330216"/>
          <a:ext cx="889000" cy="2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77" name="フローチャート: 判断 676"/>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97200</xdr:rowOff>
    </xdr:from>
    <xdr:ext cx="534377" cy="259045"/>
    <xdr:sp macro="" textlink="">
      <xdr:nvSpPr>
        <xdr:cNvPr id="678" name="テキスト ボックス 677"/>
        <xdr:cNvSpPr txBox="1"/>
      </xdr:nvSpPr>
      <xdr:spPr>
        <a:xfrm>
          <a:off x="15214111" y="165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4124</xdr:rowOff>
    </xdr:from>
    <xdr:to>
      <xdr:col>76</xdr:col>
      <xdr:colOff>114300</xdr:colOff>
      <xdr:row>96</xdr:row>
      <xdr:rowOff>94883</xdr:rowOff>
    </xdr:to>
    <xdr:cxnSp macro="">
      <xdr:nvCxnSpPr>
        <xdr:cNvPr id="679" name="直線コネクタ 678"/>
        <xdr:cNvCxnSpPr/>
      </xdr:nvCxnSpPr>
      <xdr:spPr>
        <a:xfrm>
          <a:off x="13703300" y="16463324"/>
          <a:ext cx="889000" cy="9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0" name="フローチャート: 判断 679"/>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1" name="テキスト ボックス 680"/>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4124</xdr:rowOff>
    </xdr:from>
    <xdr:to>
      <xdr:col>71</xdr:col>
      <xdr:colOff>177800</xdr:colOff>
      <xdr:row>97</xdr:row>
      <xdr:rowOff>64754</xdr:rowOff>
    </xdr:to>
    <xdr:cxnSp macro="">
      <xdr:nvCxnSpPr>
        <xdr:cNvPr id="682" name="直線コネクタ 681"/>
        <xdr:cNvCxnSpPr/>
      </xdr:nvCxnSpPr>
      <xdr:spPr>
        <a:xfrm flipV="1">
          <a:off x="12814300" y="16463324"/>
          <a:ext cx="889000" cy="2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3" name="フローチャート: 判断 682"/>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12760</xdr:rowOff>
    </xdr:from>
    <xdr:ext cx="534377" cy="259045"/>
    <xdr:sp macro="" textlink="">
      <xdr:nvSpPr>
        <xdr:cNvPr id="684" name="テキスト ボックス 683"/>
        <xdr:cNvSpPr txBox="1"/>
      </xdr:nvSpPr>
      <xdr:spPr>
        <a:xfrm>
          <a:off x="13436111" y="166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5" name="フローチャート: 判断 684"/>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5870</xdr:rowOff>
    </xdr:from>
    <xdr:ext cx="534377" cy="259045"/>
    <xdr:sp macro="" textlink="">
      <xdr:nvSpPr>
        <xdr:cNvPr id="686" name="テキスト ボックス 685"/>
        <xdr:cNvSpPr txBox="1"/>
      </xdr:nvSpPr>
      <xdr:spPr>
        <a:xfrm>
          <a:off x="12547111" y="16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167630</xdr:rowOff>
    </xdr:from>
    <xdr:to>
      <xdr:col>85</xdr:col>
      <xdr:colOff>177800</xdr:colOff>
      <xdr:row>96</xdr:row>
      <xdr:rowOff>97780</xdr:rowOff>
    </xdr:to>
    <xdr:sp macro="" textlink="">
      <xdr:nvSpPr>
        <xdr:cNvPr id="692" name="楕円 691"/>
        <xdr:cNvSpPr/>
      </xdr:nvSpPr>
      <xdr:spPr>
        <a:xfrm>
          <a:off x="16268700" y="164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146057</xdr:rowOff>
    </xdr:from>
    <xdr:ext cx="534377" cy="259045"/>
    <xdr:sp macro="" textlink="">
      <xdr:nvSpPr>
        <xdr:cNvPr id="693" name="積立金該当値テキスト"/>
        <xdr:cNvSpPr txBox="1"/>
      </xdr:nvSpPr>
      <xdr:spPr>
        <a:xfrm>
          <a:off x="16370300" y="164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163116</xdr:rowOff>
    </xdr:from>
    <xdr:to>
      <xdr:col>81</xdr:col>
      <xdr:colOff>101600</xdr:colOff>
      <xdr:row>95</xdr:row>
      <xdr:rowOff>93266</xdr:rowOff>
    </xdr:to>
    <xdr:sp macro="" textlink="">
      <xdr:nvSpPr>
        <xdr:cNvPr id="694" name="楕円 693"/>
        <xdr:cNvSpPr/>
      </xdr:nvSpPr>
      <xdr:spPr>
        <a:xfrm>
          <a:off x="15430500" y="1627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109793</xdr:rowOff>
    </xdr:from>
    <xdr:ext cx="534377" cy="259045"/>
    <xdr:sp macro="" textlink="">
      <xdr:nvSpPr>
        <xdr:cNvPr id="695" name="テキスト ボックス 694"/>
        <xdr:cNvSpPr txBox="1"/>
      </xdr:nvSpPr>
      <xdr:spPr>
        <a:xfrm>
          <a:off x="15214111" y="1605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44083</xdr:rowOff>
    </xdr:from>
    <xdr:to>
      <xdr:col>76</xdr:col>
      <xdr:colOff>165100</xdr:colOff>
      <xdr:row>96</xdr:row>
      <xdr:rowOff>145683</xdr:rowOff>
    </xdr:to>
    <xdr:sp macro="" textlink="">
      <xdr:nvSpPr>
        <xdr:cNvPr id="696" name="楕円 695"/>
        <xdr:cNvSpPr/>
      </xdr:nvSpPr>
      <xdr:spPr>
        <a:xfrm>
          <a:off x="14541500" y="165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162210</xdr:rowOff>
    </xdr:from>
    <xdr:ext cx="534377" cy="259045"/>
    <xdr:sp macro="" textlink="">
      <xdr:nvSpPr>
        <xdr:cNvPr id="697" name="テキスト ボックス 696"/>
        <xdr:cNvSpPr txBox="1"/>
      </xdr:nvSpPr>
      <xdr:spPr>
        <a:xfrm>
          <a:off x="14325111" y="162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124774</xdr:rowOff>
    </xdr:from>
    <xdr:to>
      <xdr:col>72</xdr:col>
      <xdr:colOff>38100</xdr:colOff>
      <xdr:row>96</xdr:row>
      <xdr:rowOff>54924</xdr:rowOff>
    </xdr:to>
    <xdr:sp macro="" textlink="">
      <xdr:nvSpPr>
        <xdr:cNvPr id="698" name="楕円 697"/>
        <xdr:cNvSpPr/>
      </xdr:nvSpPr>
      <xdr:spPr>
        <a:xfrm>
          <a:off x="13652500" y="1641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71451</xdr:rowOff>
    </xdr:from>
    <xdr:ext cx="534377" cy="259045"/>
    <xdr:sp macro="" textlink="">
      <xdr:nvSpPr>
        <xdr:cNvPr id="699" name="テキスト ボックス 698"/>
        <xdr:cNvSpPr txBox="1"/>
      </xdr:nvSpPr>
      <xdr:spPr>
        <a:xfrm>
          <a:off x="13436111" y="1618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13954</xdr:rowOff>
    </xdr:from>
    <xdr:to>
      <xdr:col>67</xdr:col>
      <xdr:colOff>101600</xdr:colOff>
      <xdr:row>97</xdr:row>
      <xdr:rowOff>115554</xdr:rowOff>
    </xdr:to>
    <xdr:sp macro="" textlink="">
      <xdr:nvSpPr>
        <xdr:cNvPr id="700" name="楕円 699"/>
        <xdr:cNvSpPr/>
      </xdr:nvSpPr>
      <xdr:spPr>
        <a:xfrm>
          <a:off x="12763500" y="166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106681</xdr:rowOff>
    </xdr:from>
    <xdr:ext cx="534377" cy="259045"/>
    <xdr:sp macro="" textlink="">
      <xdr:nvSpPr>
        <xdr:cNvPr id="701" name="テキスト ボックス 700"/>
        <xdr:cNvSpPr txBox="1"/>
      </xdr:nvSpPr>
      <xdr:spPr>
        <a:xfrm>
          <a:off x="12547111" y="167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2" name="直線コネクタ 71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3" name="テキスト ボックス 71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4" name="直線コネクタ 71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5" name="テキスト ボックス 71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6" name="直線コネクタ 71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7" name="テキスト ボックス 71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8" name="直線コネクタ 71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9" name="テキスト ボックス 71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0" name="直線コネクタ 71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1" name="テキスト ボックス 72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2" name="直線コネクタ 72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3" name="テキスト ボックス 72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27" name="直線コネクタ 726"/>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9" name="直線コネクタ 72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0" name="投資及び出資金最大値テキスト"/>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1" name="直線コネクタ 730"/>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82876</xdr:rowOff>
    </xdr:from>
    <xdr:to>
      <xdr:col>116</xdr:col>
      <xdr:colOff>63500</xdr:colOff>
      <xdr:row>39</xdr:row>
      <xdr:rowOff>98323</xdr:rowOff>
    </xdr:to>
    <xdr:cxnSp macro="">
      <xdr:nvCxnSpPr>
        <xdr:cNvPr id="732" name="直線コネクタ 731"/>
        <xdr:cNvCxnSpPr/>
      </xdr:nvCxnSpPr>
      <xdr:spPr>
        <a:xfrm>
          <a:off x="21323300" y="6769426"/>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3" name="投資及び出資金平均値テキスト"/>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4" name="フローチャート: 判断 733"/>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82876</xdr:rowOff>
    </xdr:from>
    <xdr:to>
      <xdr:col>111</xdr:col>
      <xdr:colOff>177800</xdr:colOff>
      <xdr:row>39</xdr:row>
      <xdr:rowOff>98878</xdr:rowOff>
    </xdr:to>
    <xdr:cxnSp macro="">
      <xdr:nvCxnSpPr>
        <xdr:cNvPr id="735" name="直線コネクタ 734"/>
        <xdr:cNvCxnSpPr/>
      </xdr:nvCxnSpPr>
      <xdr:spPr>
        <a:xfrm flipV="1">
          <a:off x="20434300" y="676942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6" name="フローチャート: 判断 735"/>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37" name="テキスト ボックス 736"/>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8" name="直線コネクタ 73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39" name="フローチャート: 判断 738"/>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0" name="テキスト ボックス 739"/>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98356</xdr:rowOff>
    </xdr:from>
    <xdr:to>
      <xdr:col>102</xdr:col>
      <xdr:colOff>114300</xdr:colOff>
      <xdr:row>39</xdr:row>
      <xdr:rowOff>98878</xdr:rowOff>
    </xdr:to>
    <xdr:cxnSp macro="">
      <xdr:nvCxnSpPr>
        <xdr:cNvPr id="741" name="直線コネクタ 740"/>
        <xdr:cNvCxnSpPr/>
      </xdr:nvCxnSpPr>
      <xdr:spPr>
        <a:xfrm>
          <a:off x="18656300" y="6784906"/>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2" name="フローチャート: 判断 741"/>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3" name="テキスト ボックス 742"/>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4" name="フローチャート: 判断 743"/>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5" name="テキスト ボックス 744"/>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47523</xdr:rowOff>
    </xdr:from>
    <xdr:to>
      <xdr:col>116</xdr:col>
      <xdr:colOff>114300</xdr:colOff>
      <xdr:row>39</xdr:row>
      <xdr:rowOff>149123</xdr:rowOff>
    </xdr:to>
    <xdr:sp macro="" textlink="">
      <xdr:nvSpPr>
        <xdr:cNvPr id="751" name="楕円 750"/>
        <xdr:cNvSpPr/>
      </xdr:nvSpPr>
      <xdr:spPr>
        <a:xfrm>
          <a:off x="221107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133900</xdr:rowOff>
    </xdr:from>
    <xdr:ext cx="313932" cy="259045"/>
    <xdr:sp macro="" textlink="">
      <xdr:nvSpPr>
        <xdr:cNvPr id="752" name="投資及び出資金該当値テキスト"/>
        <xdr:cNvSpPr txBox="1"/>
      </xdr:nvSpPr>
      <xdr:spPr>
        <a:xfrm>
          <a:off x="22212300" y="6649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32076</xdr:rowOff>
    </xdr:from>
    <xdr:to>
      <xdr:col>112</xdr:col>
      <xdr:colOff>38100</xdr:colOff>
      <xdr:row>39</xdr:row>
      <xdr:rowOff>133676</xdr:rowOff>
    </xdr:to>
    <xdr:sp macro="" textlink="">
      <xdr:nvSpPr>
        <xdr:cNvPr id="753" name="楕円 752"/>
        <xdr:cNvSpPr/>
      </xdr:nvSpPr>
      <xdr:spPr>
        <a:xfrm>
          <a:off x="21272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124803</xdr:rowOff>
    </xdr:from>
    <xdr:ext cx="378565" cy="259045"/>
    <xdr:sp macro="" textlink="">
      <xdr:nvSpPr>
        <xdr:cNvPr id="754" name="テキスト ボックス 753"/>
        <xdr:cNvSpPr txBox="1"/>
      </xdr:nvSpPr>
      <xdr:spPr>
        <a:xfrm>
          <a:off x="21134017" y="6811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5" name="楕円 75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6" name="テキスト ボックス 75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7" name="楕円 75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8" name="テキスト ボックス 75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47556</xdr:rowOff>
    </xdr:from>
    <xdr:to>
      <xdr:col>98</xdr:col>
      <xdr:colOff>38100</xdr:colOff>
      <xdr:row>39</xdr:row>
      <xdr:rowOff>149156</xdr:rowOff>
    </xdr:to>
    <xdr:sp macro="" textlink="">
      <xdr:nvSpPr>
        <xdr:cNvPr id="759" name="楕円 758"/>
        <xdr:cNvSpPr/>
      </xdr:nvSpPr>
      <xdr:spPr>
        <a:xfrm>
          <a:off x="18605500" y="67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140283</xdr:rowOff>
    </xdr:from>
    <xdr:ext cx="313932" cy="259045"/>
    <xdr:sp macro="" textlink="">
      <xdr:nvSpPr>
        <xdr:cNvPr id="760" name="テキスト ボックス 759"/>
        <xdr:cNvSpPr txBox="1"/>
      </xdr:nvSpPr>
      <xdr:spPr>
        <a:xfrm>
          <a:off x="18499333" y="68268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2" name="直線コネクタ 781"/>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5" name="貸付金最大値テキスト"/>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6" name="直線コネクタ 785"/>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88" name="貸付金平均値テキスト"/>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89" name="フローチャート: 判断 788"/>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1" name="フローチャート: 判断 790"/>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2" name="テキスト ボックス 791"/>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131059</xdr:rowOff>
    </xdr:from>
    <xdr:to>
      <xdr:col>107</xdr:col>
      <xdr:colOff>50800</xdr:colOff>
      <xdr:row>58</xdr:row>
      <xdr:rowOff>139700</xdr:rowOff>
    </xdr:to>
    <xdr:cxnSp macro="">
      <xdr:nvCxnSpPr>
        <xdr:cNvPr id="793" name="直線コネクタ 792"/>
        <xdr:cNvCxnSpPr/>
      </xdr:nvCxnSpPr>
      <xdr:spPr>
        <a:xfrm>
          <a:off x="19545300" y="10075159"/>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4" name="フローチャート: 判断 793"/>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5" name="テキスト ボックス 794"/>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131059</xdr:rowOff>
    </xdr:from>
    <xdr:to>
      <xdr:col>102</xdr:col>
      <xdr:colOff>114300</xdr:colOff>
      <xdr:row>58</xdr:row>
      <xdr:rowOff>131242</xdr:rowOff>
    </xdr:to>
    <xdr:cxnSp macro="">
      <xdr:nvCxnSpPr>
        <xdr:cNvPr id="796" name="直線コネクタ 795"/>
        <xdr:cNvCxnSpPr/>
      </xdr:nvCxnSpPr>
      <xdr:spPr>
        <a:xfrm flipV="1">
          <a:off x="18656300" y="1007515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797" name="フローチャート: 判断 796"/>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798" name="テキスト ボックス 797"/>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799" name="フローチャート: 判断 798"/>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0" name="テキスト ボックス 799"/>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80259</xdr:rowOff>
    </xdr:from>
    <xdr:to>
      <xdr:col>102</xdr:col>
      <xdr:colOff>165100</xdr:colOff>
      <xdr:row>59</xdr:row>
      <xdr:rowOff>10409</xdr:rowOff>
    </xdr:to>
    <xdr:sp macro="" textlink="">
      <xdr:nvSpPr>
        <xdr:cNvPr id="812" name="楕円 811"/>
        <xdr:cNvSpPr/>
      </xdr:nvSpPr>
      <xdr:spPr>
        <a:xfrm>
          <a:off x="19494500" y="100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1536</xdr:rowOff>
    </xdr:from>
    <xdr:ext cx="378565" cy="259045"/>
    <xdr:sp macro="" textlink="">
      <xdr:nvSpPr>
        <xdr:cNvPr id="813" name="テキスト ボックス 812"/>
        <xdr:cNvSpPr txBox="1"/>
      </xdr:nvSpPr>
      <xdr:spPr>
        <a:xfrm>
          <a:off x="19356017" y="1011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80442</xdr:rowOff>
    </xdr:from>
    <xdr:to>
      <xdr:col>98</xdr:col>
      <xdr:colOff>38100</xdr:colOff>
      <xdr:row>59</xdr:row>
      <xdr:rowOff>10592</xdr:rowOff>
    </xdr:to>
    <xdr:sp macro="" textlink="">
      <xdr:nvSpPr>
        <xdr:cNvPr id="814" name="楕円 813"/>
        <xdr:cNvSpPr/>
      </xdr:nvSpPr>
      <xdr:spPr>
        <a:xfrm>
          <a:off x="186055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1719</xdr:rowOff>
    </xdr:from>
    <xdr:ext cx="378565" cy="259045"/>
    <xdr:sp macro="" textlink="">
      <xdr:nvSpPr>
        <xdr:cNvPr id="815" name="テキスト ボックス 814"/>
        <xdr:cNvSpPr txBox="1"/>
      </xdr:nvSpPr>
      <xdr:spPr>
        <a:xfrm>
          <a:off x="18467017" y="1011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2" name="直線コネクタ 841"/>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3" name="繰出金最小値テキスト"/>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4" name="直線コネクタ 843"/>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5" name="繰出金最大値テキスト"/>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6" name="直線コネクタ 845"/>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91677</xdr:rowOff>
    </xdr:from>
    <xdr:to>
      <xdr:col>116</xdr:col>
      <xdr:colOff>63500</xdr:colOff>
      <xdr:row>71</xdr:row>
      <xdr:rowOff>26967</xdr:rowOff>
    </xdr:to>
    <xdr:cxnSp macro="">
      <xdr:nvCxnSpPr>
        <xdr:cNvPr id="847" name="直線コネクタ 846"/>
        <xdr:cNvCxnSpPr/>
      </xdr:nvCxnSpPr>
      <xdr:spPr>
        <a:xfrm flipV="1">
          <a:off x="21323300" y="12093177"/>
          <a:ext cx="8382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54035</xdr:rowOff>
    </xdr:from>
    <xdr:ext cx="534377" cy="259045"/>
    <xdr:sp macro="" textlink="">
      <xdr:nvSpPr>
        <xdr:cNvPr id="848" name="繰出金平均値テキスト"/>
        <xdr:cNvSpPr txBox="1"/>
      </xdr:nvSpPr>
      <xdr:spPr>
        <a:xfrm>
          <a:off x="22212300" y="1308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49" name="フローチャート: 判断 848"/>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151212</xdr:rowOff>
    </xdr:from>
    <xdr:to>
      <xdr:col>111</xdr:col>
      <xdr:colOff>177800</xdr:colOff>
      <xdr:row>71</xdr:row>
      <xdr:rowOff>26967</xdr:rowOff>
    </xdr:to>
    <xdr:cxnSp macro="">
      <xdr:nvCxnSpPr>
        <xdr:cNvPr id="850" name="直線コネクタ 849"/>
        <xdr:cNvCxnSpPr/>
      </xdr:nvCxnSpPr>
      <xdr:spPr>
        <a:xfrm>
          <a:off x="20434300" y="12152712"/>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1" name="フローチャート: 判断 850"/>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159845</xdr:rowOff>
    </xdr:from>
    <xdr:ext cx="534377" cy="259045"/>
    <xdr:sp macro="" textlink="">
      <xdr:nvSpPr>
        <xdr:cNvPr id="852" name="テキスト ボックス 851"/>
        <xdr:cNvSpPr txBox="1"/>
      </xdr:nvSpPr>
      <xdr:spPr>
        <a:xfrm>
          <a:off x="21056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151212</xdr:rowOff>
    </xdr:from>
    <xdr:to>
      <xdr:col>107</xdr:col>
      <xdr:colOff>50800</xdr:colOff>
      <xdr:row>71</xdr:row>
      <xdr:rowOff>28584</xdr:rowOff>
    </xdr:to>
    <xdr:cxnSp macro="">
      <xdr:nvCxnSpPr>
        <xdr:cNvPr id="853" name="直線コネクタ 852"/>
        <xdr:cNvCxnSpPr/>
      </xdr:nvCxnSpPr>
      <xdr:spPr>
        <a:xfrm flipV="1">
          <a:off x="19545300" y="12152712"/>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4" name="フローチャート: 判断 853"/>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161755</xdr:rowOff>
    </xdr:from>
    <xdr:ext cx="534377" cy="259045"/>
    <xdr:sp macro="" textlink="">
      <xdr:nvSpPr>
        <xdr:cNvPr id="855" name="テキスト ボックス 854"/>
        <xdr:cNvSpPr txBox="1"/>
      </xdr:nvSpPr>
      <xdr:spPr>
        <a:xfrm>
          <a:off x="20167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28584</xdr:rowOff>
    </xdr:from>
    <xdr:to>
      <xdr:col>102</xdr:col>
      <xdr:colOff>114300</xdr:colOff>
      <xdr:row>71</xdr:row>
      <xdr:rowOff>113852</xdr:rowOff>
    </xdr:to>
    <xdr:cxnSp macro="">
      <xdr:nvCxnSpPr>
        <xdr:cNvPr id="856" name="直線コネクタ 855"/>
        <xdr:cNvCxnSpPr/>
      </xdr:nvCxnSpPr>
      <xdr:spPr>
        <a:xfrm flipV="1">
          <a:off x="18656300" y="12201534"/>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57" name="フローチャート: 判断 856"/>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151092</xdr:rowOff>
    </xdr:from>
    <xdr:ext cx="534377" cy="259045"/>
    <xdr:sp macro="" textlink="">
      <xdr:nvSpPr>
        <xdr:cNvPr id="858" name="テキスト ボックス 857"/>
        <xdr:cNvSpPr txBox="1"/>
      </xdr:nvSpPr>
      <xdr:spPr>
        <a:xfrm>
          <a:off x="19278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59" name="フローチャート: 判断 858"/>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105878</xdr:rowOff>
    </xdr:from>
    <xdr:ext cx="534377" cy="259045"/>
    <xdr:sp macro="" textlink="">
      <xdr:nvSpPr>
        <xdr:cNvPr id="860" name="テキスト ボックス 859"/>
        <xdr:cNvSpPr txBox="1"/>
      </xdr:nvSpPr>
      <xdr:spPr>
        <a:xfrm>
          <a:off x="18389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40877</xdr:rowOff>
    </xdr:from>
    <xdr:to>
      <xdr:col>116</xdr:col>
      <xdr:colOff>114300</xdr:colOff>
      <xdr:row>70</xdr:row>
      <xdr:rowOff>142477</xdr:rowOff>
    </xdr:to>
    <xdr:sp macro="" textlink="">
      <xdr:nvSpPr>
        <xdr:cNvPr id="866" name="楕円 865"/>
        <xdr:cNvSpPr/>
      </xdr:nvSpPr>
      <xdr:spPr>
        <a:xfrm>
          <a:off x="22110700" y="120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165354</xdr:rowOff>
    </xdr:from>
    <xdr:ext cx="599010" cy="259045"/>
    <xdr:sp macro="" textlink="">
      <xdr:nvSpPr>
        <xdr:cNvPr id="867" name="繰出金該当値テキスト"/>
        <xdr:cNvSpPr txBox="1"/>
      </xdr:nvSpPr>
      <xdr:spPr>
        <a:xfrm>
          <a:off x="22212300" y="119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147617</xdr:rowOff>
    </xdr:from>
    <xdr:to>
      <xdr:col>112</xdr:col>
      <xdr:colOff>38100</xdr:colOff>
      <xdr:row>71</xdr:row>
      <xdr:rowOff>77767</xdr:rowOff>
    </xdr:to>
    <xdr:sp macro="" textlink="">
      <xdr:nvSpPr>
        <xdr:cNvPr id="868" name="楕円 867"/>
        <xdr:cNvSpPr/>
      </xdr:nvSpPr>
      <xdr:spPr>
        <a:xfrm>
          <a:off x="21272500" y="121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94294</xdr:rowOff>
    </xdr:from>
    <xdr:ext cx="599010" cy="259045"/>
    <xdr:sp macro="" textlink="">
      <xdr:nvSpPr>
        <xdr:cNvPr id="869" name="テキスト ボックス 868"/>
        <xdr:cNvSpPr txBox="1"/>
      </xdr:nvSpPr>
      <xdr:spPr>
        <a:xfrm>
          <a:off x="21023795" y="119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100412</xdr:rowOff>
    </xdr:from>
    <xdr:to>
      <xdr:col>107</xdr:col>
      <xdr:colOff>101600</xdr:colOff>
      <xdr:row>71</xdr:row>
      <xdr:rowOff>30562</xdr:rowOff>
    </xdr:to>
    <xdr:sp macro="" textlink="">
      <xdr:nvSpPr>
        <xdr:cNvPr id="870" name="楕円 869"/>
        <xdr:cNvSpPr/>
      </xdr:nvSpPr>
      <xdr:spPr>
        <a:xfrm>
          <a:off x="203835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47089</xdr:rowOff>
    </xdr:from>
    <xdr:ext cx="599010" cy="259045"/>
    <xdr:sp macro="" textlink="">
      <xdr:nvSpPr>
        <xdr:cNvPr id="871" name="テキスト ボックス 870"/>
        <xdr:cNvSpPr txBox="1"/>
      </xdr:nvSpPr>
      <xdr:spPr>
        <a:xfrm>
          <a:off x="20134795" y="11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149234</xdr:rowOff>
    </xdr:from>
    <xdr:to>
      <xdr:col>102</xdr:col>
      <xdr:colOff>165100</xdr:colOff>
      <xdr:row>71</xdr:row>
      <xdr:rowOff>79384</xdr:rowOff>
    </xdr:to>
    <xdr:sp macro="" textlink="">
      <xdr:nvSpPr>
        <xdr:cNvPr id="872" name="楕円 871"/>
        <xdr:cNvSpPr/>
      </xdr:nvSpPr>
      <xdr:spPr>
        <a:xfrm>
          <a:off x="19494500" y="121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95911</xdr:rowOff>
    </xdr:from>
    <xdr:ext cx="599010" cy="259045"/>
    <xdr:sp macro="" textlink="">
      <xdr:nvSpPr>
        <xdr:cNvPr id="873" name="テキスト ボックス 872"/>
        <xdr:cNvSpPr txBox="1"/>
      </xdr:nvSpPr>
      <xdr:spPr>
        <a:xfrm>
          <a:off x="19245795" y="1192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63052</xdr:rowOff>
    </xdr:from>
    <xdr:to>
      <xdr:col>98</xdr:col>
      <xdr:colOff>38100</xdr:colOff>
      <xdr:row>71</xdr:row>
      <xdr:rowOff>164652</xdr:rowOff>
    </xdr:to>
    <xdr:sp macro="" textlink="">
      <xdr:nvSpPr>
        <xdr:cNvPr id="874" name="楕円 873"/>
        <xdr:cNvSpPr/>
      </xdr:nvSpPr>
      <xdr:spPr>
        <a:xfrm>
          <a:off x="18605500" y="122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9729</xdr:rowOff>
    </xdr:from>
    <xdr:ext cx="599010" cy="259045"/>
    <xdr:sp macro="" textlink="">
      <xdr:nvSpPr>
        <xdr:cNvPr id="875" name="テキスト ボックス 874"/>
        <xdr:cNvSpPr txBox="1"/>
      </xdr:nvSpPr>
      <xdr:spPr>
        <a:xfrm>
          <a:off x="18356795" y="1201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１，３９２，７１６円、前年度比＋４．５％となっている。最も高額な項目である補助費等については、住民一人当たり２６０，４２８円となっており、類似団体と比較して高い水準にある。これは、一部事務組合への負担金が多額であるほか、学校給食会にかかる経費を補助金にしていることが要因の一つである。令和３年度は新型コロナウイルス感染症対策に係る特別定額給付金の皆減などにより減少し、令和４年度もごみ処理施設整備の令和３年度完了に伴う一部事務組合負担金の減により減少しているものの依然として高い水準になっている。続いて高額な項目である普通建設事業費は、住民一人当たり２５３，１９７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０８．５％で石見中学校改築や道の駅整備事業など大型事業の実施によるものである。人件費は、住民一人当たり１８１，４３２円、前年度比＋４．３％で類似団体内で最も高い値である。これは、町内１２公民館、２支所に職員をそれぞれ配置し、地域振興や地域密着型業務など、地域毎の専門的な仕事に従事していることにより、職員削減を行えていないことが主な要因である。なお、令和２年度からは会計年度任用職員制度の導入に伴い物件費から人件費への性質変更に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ついては、住民一人当たり１５３，６７３円、前年度比△２．４％で減少傾向にあるが、依然として類似団体と比較して高い水準にある。一方で令和３年度完了のごみ処理施設整備や現在実施中の公立病院改築、石見中学校改築、道の駅整備等の大型建設事業により、今後の公債費の増加が懸念されるため、耐用年数を踏まえた適切な償還期間を設定し公債費負担の平準化を図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9,961
9,884
419.29
14,248,069
13,872,841
318,394
7,051,312
13,737,279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133985</xdr:rowOff>
    </xdr:from>
    <xdr:to>
      <xdr:col>24</xdr:col>
      <xdr:colOff>63500</xdr:colOff>
      <xdr:row>31</xdr:row>
      <xdr:rowOff>74549</xdr:rowOff>
    </xdr:to>
    <xdr:cxnSp macro="">
      <xdr:nvCxnSpPr>
        <xdr:cNvPr id="61" name="直線コネクタ 60"/>
        <xdr:cNvCxnSpPr/>
      </xdr:nvCxnSpPr>
      <xdr:spPr>
        <a:xfrm flipV="1">
          <a:off x="3797300" y="5277485"/>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58945</xdr:rowOff>
    </xdr:from>
    <xdr:ext cx="469744" cy="259045"/>
    <xdr:sp macro="" textlink="">
      <xdr:nvSpPr>
        <xdr:cNvPr id="62" name="議会費平均値テキスト"/>
        <xdr:cNvSpPr txBox="1"/>
      </xdr:nvSpPr>
      <xdr:spPr>
        <a:xfrm>
          <a:off x="4686300" y="5888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142367</xdr:rowOff>
    </xdr:from>
    <xdr:to>
      <xdr:col>19</xdr:col>
      <xdr:colOff>177800</xdr:colOff>
      <xdr:row>31</xdr:row>
      <xdr:rowOff>74549</xdr:rowOff>
    </xdr:to>
    <xdr:cxnSp macro="">
      <xdr:nvCxnSpPr>
        <xdr:cNvPr id="64" name="直線コネクタ 63"/>
        <xdr:cNvCxnSpPr/>
      </xdr:nvCxnSpPr>
      <xdr:spPr>
        <a:xfrm>
          <a:off x="2908300" y="528586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169418</xdr:rowOff>
    </xdr:from>
    <xdr:to>
      <xdr:col>15</xdr:col>
      <xdr:colOff>50800</xdr:colOff>
      <xdr:row>30</xdr:row>
      <xdr:rowOff>142367</xdr:rowOff>
    </xdr:to>
    <xdr:cxnSp macro="">
      <xdr:nvCxnSpPr>
        <xdr:cNvPr id="67" name="直線コネクタ 66"/>
        <xdr:cNvCxnSpPr/>
      </xdr:nvCxnSpPr>
      <xdr:spPr>
        <a:xfrm>
          <a:off x="2019300" y="5141468"/>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61993</xdr:rowOff>
    </xdr:from>
    <xdr:ext cx="469744" cy="259045"/>
    <xdr:sp macro="" textlink="">
      <xdr:nvSpPr>
        <xdr:cNvPr id="69" name="テキスト ボックス 68"/>
        <xdr:cNvSpPr txBox="1"/>
      </xdr:nvSpPr>
      <xdr:spPr>
        <a:xfrm>
          <a:off x="2673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169418</xdr:rowOff>
    </xdr:from>
    <xdr:to>
      <xdr:col>10</xdr:col>
      <xdr:colOff>114300</xdr:colOff>
      <xdr:row>30</xdr:row>
      <xdr:rowOff>60833</xdr:rowOff>
    </xdr:to>
    <xdr:cxnSp macro="">
      <xdr:nvCxnSpPr>
        <xdr:cNvPr id="70" name="直線コネクタ 69"/>
        <xdr:cNvCxnSpPr/>
      </xdr:nvCxnSpPr>
      <xdr:spPr>
        <a:xfrm flipV="1">
          <a:off x="1130300" y="5141468"/>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45991</xdr:rowOff>
    </xdr:from>
    <xdr:ext cx="469744" cy="259045"/>
    <xdr:sp macro="" textlink="">
      <xdr:nvSpPr>
        <xdr:cNvPr id="72" name="テキスト ボックス 71"/>
        <xdr:cNvSpPr txBox="1"/>
      </xdr:nvSpPr>
      <xdr:spPr>
        <a:xfrm>
          <a:off x="1784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64660</xdr:rowOff>
    </xdr:from>
    <xdr:ext cx="469744" cy="259045"/>
    <xdr:sp macro="" textlink="">
      <xdr:nvSpPr>
        <xdr:cNvPr id="74" name="テキスト ボックス 73"/>
        <xdr:cNvSpPr txBox="1"/>
      </xdr:nvSpPr>
      <xdr:spPr>
        <a:xfrm>
          <a:off x="895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83185</xdr:rowOff>
    </xdr:from>
    <xdr:to>
      <xdr:col>24</xdr:col>
      <xdr:colOff>114300</xdr:colOff>
      <xdr:row>31</xdr:row>
      <xdr:rowOff>13335</xdr:rowOff>
    </xdr:to>
    <xdr:sp macro="" textlink="">
      <xdr:nvSpPr>
        <xdr:cNvPr id="80" name="楕円 79"/>
        <xdr:cNvSpPr/>
      </xdr:nvSpPr>
      <xdr:spPr>
        <a:xfrm>
          <a:off x="4584700" y="52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106062</xdr:rowOff>
    </xdr:from>
    <xdr:ext cx="469744" cy="259045"/>
    <xdr:sp macro="" textlink="">
      <xdr:nvSpPr>
        <xdr:cNvPr id="81" name="議会費該当値テキスト"/>
        <xdr:cNvSpPr txBox="1"/>
      </xdr:nvSpPr>
      <xdr:spPr>
        <a:xfrm>
          <a:off x="4686300" y="50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23749</xdr:rowOff>
    </xdr:from>
    <xdr:to>
      <xdr:col>20</xdr:col>
      <xdr:colOff>38100</xdr:colOff>
      <xdr:row>31</xdr:row>
      <xdr:rowOff>125349</xdr:rowOff>
    </xdr:to>
    <xdr:sp macro="" textlink="">
      <xdr:nvSpPr>
        <xdr:cNvPr id="82" name="楕円 81"/>
        <xdr:cNvSpPr/>
      </xdr:nvSpPr>
      <xdr:spPr>
        <a:xfrm>
          <a:off x="3746500" y="53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141876</xdr:rowOff>
    </xdr:from>
    <xdr:ext cx="469744" cy="259045"/>
    <xdr:sp macro="" textlink="">
      <xdr:nvSpPr>
        <xdr:cNvPr id="83" name="テキスト ボックス 82"/>
        <xdr:cNvSpPr txBox="1"/>
      </xdr:nvSpPr>
      <xdr:spPr>
        <a:xfrm>
          <a:off x="3562428" y="51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91567</xdr:rowOff>
    </xdr:from>
    <xdr:to>
      <xdr:col>15</xdr:col>
      <xdr:colOff>101600</xdr:colOff>
      <xdr:row>31</xdr:row>
      <xdr:rowOff>21717</xdr:rowOff>
    </xdr:to>
    <xdr:sp macro="" textlink="">
      <xdr:nvSpPr>
        <xdr:cNvPr id="84" name="楕円 83"/>
        <xdr:cNvSpPr/>
      </xdr:nvSpPr>
      <xdr:spPr>
        <a:xfrm>
          <a:off x="2857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38244</xdr:rowOff>
    </xdr:from>
    <xdr:ext cx="469744" cy="259045"/>
    <xdr:sp macro="" textlink="">
      <xdr:nvSpPr>
        <xdr:cNvPr id="85" name="テキスト ボックス 84"/>
        <xdr:cNvSpPr txBox="1"/>
      </xdr:nvSpPr>
      <xdr:spPr>
        <a:xfrm>
          <a:off x="2673428" y="501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118618</xdr:rowOff>
    </xdr:from>
    <xdr:to>
      <xdr:col>10</xdr:col>
      <xdr:colOff>165100</xdr:colOff>
      <xdr:row>30</xdr:row>
      <xdr:rowOff>48768</xdr:rowOff>
    </xdr:to>
    <xdr:sp macro="" textlink="">
      <xdr:nvSpPr>
        <xdr:cNvPr id="86" name="楕円 85"/>
        <xdr:cNvSpPr/>
      </xdr:nvSpPr>
      <xdr:spPr>
        <a:xfrm>
          <a:off x="1968500" y="50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28</xdr:row>
      <xdr:rowOff>65295</xdr:rowOff>
    </xdr:from>
    <xdr:ext cx="469744" cy="259045"/>
    <xdr:sp macro="" textlink="">
      <xdr:nvSpPr>
        <xdr:cNvPr id="87" name="テキスト ボックス 86"/>
        <xdr:cNvSpPr txBox="1"/>
      </xdr:nvSpPr>
      <xdr:spPr>
        <a:xfrm>
          <a:off x="1784428" y="486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10033</xdr:rowOff>
    </xdr:from>
    <xdr:to>
      <xdr:col>6</xdr:col>
      <xdr:colOff>38100</xdr:colOff>
      <xdr:row>30</xdr:row>
      <xdr:rowOff>111633</xdr:rowOff>
    </xdr:to>
    <xdr:sp macro="" textlink="">
      <xdr:nvSpPr>
        <xdr:cNvPr id="88" name="楕円 87"/>
        <xdr:cNvSpPr/>
      </xdr:nvSpPr>
      <xdr:spPr>
        <a:xfrm>
          <a:off x="1079500" y="51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128160</xdr:rowOff>
    </xdr:from>
    <xdr:ext cx="469744" cy="259045"/>
    <xdr:sp macro="" textlink="">
      <xdr:nvSpPr>
        <xdr:cNvPr id="89" name="テキスト ボックス 88"/>
        <xdr:cNvSpPr txBox="1"/>
      </xdr:nvSpPr>
      <xdr:spPr>
        <a:xfrm>
          <a:off x="895428" y="492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134267</xdr:rowOff>
    </xdr:from>
    <xdr:to>
      <xdr:col>24</xdr:col>
      <xdr:colOff>63500</xdr:colOff>
      <xdr:row>56</xdr:row>
      <xdr:rowOff>89976</xdr:rowOff>
    </xdr:to>
    <xdr:cxnSp macro="">
      <xdr:nvCxnSpPr>
        <xdr:cNvPr id="118" name="直線コネクタ 117"/>
        <xdr:cNvCxnSpPr/>
      </xdr:nvCxnSpPr>
      <xdr:spPr>
        <a:xfrm flipV="1">
          <a:off x="3797300" y="9564017"/>
          <a:ext cx="838200" cy="1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138099</xdr:rowOff>
    </xdr:from>
    <xdr:ext cx="599010" cy="259045"/>
    <xdr:sp macro="" textlink="">
      <xdr:nvSpPr>
        <xdr:cNvPr id="119" name="総務費平均値テキスト"/>
        <xdr:cNvSpPr txBox="1"/>
      </xdr:nvSpPr>
      <xdr:spPr>
        <a:xfrm>
          <a:off x="4686300" y="9739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100405</xdr:rowOff>
    </xdr:from>
    <xdr:to>
      <xdr:col>19</xdr:col>
      <xdr:colOff>177800</xdr:colOff>
      <xdr:row>56</xdr:row>
      <xdr:rowOff>89976</xdr:rowOff>
    </xdr:to>
    <xdr:cxnSp macro="">
      <xdr:nvCxnSpPr>
        <xdr:cNvPr id="121" name="直線コネクタ 120"/>
        <xdr:cNvCxnSpPr/>
      </xdr:nvCxnSpPr>
      <xdr:spPr>
        <a:xfrm>
          <a:off x="2908300" y="9530155"/>
          <a:ext cx="889000" cy="1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149320</xdr:rowOff>
    </xdr:from>
    <xdr:ext cx="599010" cy="259045"/>
    <xdr:sp macro="" textlink="">
      <xdr:nvSpPr>
        <xdr:cNvPr id="123" name="テキスト ボックス 122"/>
        <xdr:cNvSpPr txBox="1"/>
      </xdr:nvSpPr>
      <xdr:spPr>
        <a:xfrm>
          <a:off x="3497795" y="99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100405</xdr:rowOff>
    </xdr:from>
    <xdr:to>
      <xdr:col>15</xdr:col>
      <xdr:colOff>50800</xdr:colOff>
      <xdr:row>56</xdr:row>
      <xdr:rowOff>134806</xdr:rowOff>
    </xdr:to>
    <xdr:cxnSp macro="">
      <xdr:nvCxnSpPr>
        <xdr:cNvPr id="124" name="直線コネクタ 123"/>
        <xdr:cNvCxnSpPr/>
      </xdr:nvCxnSpPr>
      <xdr:spPr>
        <a:xfrm flipV="1">
          <a:off x="2019300" y="9530155"/>
          <a:ext cx="889000" cy="20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3140</xdr:rowOff>
    </xdr:from>
    <xdr:ext cx="599010" cy="259045"/>
    <xdr:sp macro="" textlink="">
      <xdr:nvSpPr>
        <xdr:cNvPr id="126" name="テキスト ボックス 125"/>
        <xdr:cNvSpPr txBox="1"/>
      </xdr:nvSpPr>
      <xdr:spPr>
        <a:xfrm>
          <a:off x="2608795" y="97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134806</xdr:rowOff>
    </xdr:from>
    <xdr:to>
      <xdr:col>10</xdr:col>
      <xdr:colOff>114300</xdr:colOff>
      <xdr:row>57</xdr:row>
      <xdr:rowOff>84069</xdr:rowOff>
    </xdr:to>
    <xdr:cxnSp macro="">
      <xdr:nvCxnSpPr>
        <xdr:cNvPr id="127" name="直線コネクタ 126"/>
        <xdr:cNvCxnSpPr/>
      </xdr:nvCxnSpPr>
      <xdr:spPr>
        <a:xfrm flipV="1">
          <a:off x="1130300" y="9736006"/>
          <a:ext cx="889000" cy="1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170204</xdr:rowOff>
    </xdr:from>
    <xdr:ext cx="599010" cy="259045"/>
    <xdr:sp macro="" textlink="">
      <xdr:nvSpPr>
        <xdr:cNvPr id="129" name="テキスト ボックス 128"/>
        <xdr:cNvSpPr txBox="1"/>
      </xdr:nvSpPr>
      <xdr:spPr>
        <a:xfrm>
          <a:off x="1719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146240</xdr:rowOff>
    </xdr:from>
    <xdr:ext cx="599010" cy="259045"/>
    <xdr:sp macro="" textlink="">
      <xdr:nvSpPr>
        <xdr:cNvPr id="131" name="テキスト ボックス 130"/>
        <xdr:cNvSpPr txBox="1"/>
      </xdr:nvSpPr>
      <xdr:spPr>
        <a:xfrm>
          <a:off x="830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83467</xdr:rowOff>
    </xdr:from>
    <xdr:to>
      <xdr:col>24</xdr:col>
      <xdr:colOff>114300</xdr:colOff>
      <xdr:row>56</xdr:row>
      <xdr:rowOff>13617</xdr:rowOff>
    </xdr:to>
    <xdr:sp macro="" textlink="">
      <xdr:nvSpPr>
        <xdr:cNvPr id="137" name="楕円 136"/>
        <xdr:cNvSpPr/>
      </xdr:nvSpPr>
      <xdr:spPr>
        <a:xfrm>
          <a:off x="4584700" y="951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106344</xdr:rowOff>
    </xdr:from>
    <xdr:ext cx="599010" cy="259045"/>
    <xdr:sp macro="" textlink="">
      <xdr:nvSpPr>
        <xdr:cNvPr id="138" name="総務費該当値テキスト"/>
        <xdr:cNvSpPr txBox="1"/>
      </xdr:nvSpPr>
      <xdr:spPr>
        <a:xfrm>
          <a:off x="4686300" y="936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39176</xdr:rowOff>
    </xdr:from>
    <xdr:to>
      <xdr:col>20</xdr:col>
      <xdr:colOff>38100</xdr:colOff>
      <xdr:row>56</xdr:row>
      <xdr:rowOff>140776</xdr:rowOff>
    </xdr:to>
    <xdr:sp macro="" textlink="">
      <xdr:nvSpPr>
        <xdr:cNvPr id="139" name="楕円 138"/>
        <xdr:cNvSpPr/>
      </xdr:nvSpPr>
      <xdr:spPr>
        <a:xfrm>
          <a:off x="3746500" y="96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157303</xdr:rowOff>
    </xdr:from>
    <xdr:ext cx="599010" cy="259045"/>
    <xdr:sp macro="" textlink="">
      <xdr:nvSpPr>
        <xdr:cNvPr id="140" name="テキスト ボックス 139"/>
        <xdr:cNvSpPr txBox="1"/>
      </xdr:nvSpPr>
      <xdr:spPr>
        <a:xfrm>
          <a:off x="3497795" y="941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49605</xdr:rowOff>
    </xdr:from>
    <xdr:to>
      <xdr:col>15</xdr:col>
      <xdr:colOff>101600</xdr:colOff>
      <xdr:row>55</xdr:row>
      <xdr:rowOff>151205</xdr:rowOff>
    </xdr:to>
    <xdr:sp macro="" textlink="">
      <xdr:nvSpPr>
        <xdr:cNvPr id="141" name="楕円 140"/>
        <xdr:cNvSpPr/>
      </xdr:nvSpPr>
      <xdr:spPr>
        <a:xfrm>
          <a:off x="2857500" y="94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167732</xdr:rowOff>
    </xdr:from>
    <xdr:ext cx="599010" cy="259045"/>
    <xdr:sp macro="" textlink="">
      <xdr:nvSpPr>
        <xdr:cNvPr id="142" name="テキスト ボックス 141"/>
        <xdr:cNvSpPr txBox="1"/>
      </xdr:nvSpPr>
      <xdr:spPr>
        <a:xfrm>
          <a:off x="2608795" y="925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84006</xdr:rowOff>
    </xdr:from>
    <xdr:to>
      <xdr:col>10</xdr:col>
      <xdr:colOff>165100</xdr:colOff>
      <xdr:row>57</xdr:row>
      <xdr:rowOff>14156</xdr:rowOff>
    </xdr:to>
    <xdr:sp macro="" textlink="">
      <xdr:nvSpPr>
        <xdr:cNvPr id="143" name="楕円 142"/>
        <xdr:cNvSpPr/>
      </xdr:nvSpPr>
      <xdr:spPr>
        <a:xfrm>
          <a:off x="1968500" y="96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30683</xdr:rowOff>
    </xdr:from>
    <xdr:ext cx="599010" cy="259045"/>
    <xdr:sp macro="" textlink="">
      <xdr:nvSpPr>
        <xdr:cNvPr id="144" name="テキスト ボックス 143"/>
        <xdr:cNvSpPr txBox="1"/>
      </xdr:nvSpPr>
      <xdr:spPr>
        <a:xfrm>
          <a:off x="1719795" y="946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33269</xdr:rowOff>
    </xdr:from>
    <xdr:to>
      <xdr:col>6</xdr:col>
      <xdr:colOff>38100</xdr:colOff>
      <xdr:row>57</xdr:row>
      <xdr:rowOff>134869</xdr:rowOff>
    </xdr:to>
    <xdr:sp macro="" textlink="">
      <xdr:nvSpPr>
        <xdr:cNvPr id="145" name="楕円 144"/>
        <xdr:cNvSpPr/>
      </xdr:nvSpPr>
      <xdr:spPr>
        <a:xfrm>
          <a:off x="1079500" y="98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151396</xdr:rowOff>
    </xdr:from>
    <xdr:ext cx="599010" cy="259045"/>
    <xdr:sp macro="" textlink="">
      <xdr:nvSpPr>
        <xdr:cNvPr id="146" name="テキスト ボックス 145"/>
        <xdr:cNvSpPr txBox="1"/>
      </xdr:nvSpPr>
      <xdr:spPr>
        <a:xfrm>
          <a:off x="830795" y="958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69</xdr:row>
      <xdr:rowOff>142106</xdr:rowOff>
    </xdr:from>
    <xdr:to>
      <xdr:col>24</xdr:col>
      <xdr:colOff>63500</xdr:colOff>
      <xdr:row>70</xdr:row>
      <xdr:rowOff>145143</xdr:rowOff>
    </xdr:to>
    <xdr:cxnSp macro="">
      <xdr:nvCxnSpPr>
        <xdr:cNvPr id="178" name="直線コネクタ 177"/>
        <xdr:cNvCxnSpPr/>
      </xdr:nvCxnSpPr>
      <xdr:spPr>
        <a:xfrm>
          <a:off x="3797300" y="11972156"/>
          <a:ext cx="838200" cy="17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xdr:cNvSpPr txBox="1"/>
      </xdr:nvSpPr>
      <xdr:spPr>
        <a:xfrm>
          <a:off x="4686300" y="1267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69</xdr:row>
      <xdr:rowOff>142106</xdr:rowOff>
    </xdr:from>
    <xdr:to>
      <xdr:col>19</xdr:col>
      <xdr:colOff>177800</xdr:colOff>
      <xdr:row>71</xdr:row>
      <xdr:rowOff>121107</xdr:rowOff>
    </xdr:to>
    <xdr:cxnSp macro="">
      <xdr:nvCxnSpPr>
        <xdr:cNvPr id="181" name="直線コネクタ 180"/>
        <xdr:cNvCxnSpPr/>
      </xdr:nvCxnSpPr>
      <xdr:spPr>
        <a:xfrm flipV="1">
          <a:off x="2908300" y="11972156"/>
          <a:ext cx="889000" cy="3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xdr:cNvSpPr txBox="1"/>
      </xdr:nvSpPr>
      <xdr:spPr>
        <a:xfrm>
          <a:off x="3497795" y="12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121107</xdr:rowOff>
    </xdr:from>
    <xdr:to>
      <xdr:col>15</xdr:col>
      <xdr:colOff>50800</xdr:colOff>
      <xdr:row>71</xdr:row>
      <xdr:rowOff>147951</xdr:rowOff>
    </xdr:to>
    <xdr:cxnSp macro="">
      <xdr:nvCxnSpPr>
        <xdr:cNvPr id="184" name="直線コネクタ 183"/>
        <xdr:cNvCxnSpPr/>
      </xdr:nvCxnSpPr>
      <xdr:spPr>
        <a:xfrm flipV="1">
          <a:off x="2019300" y="12294057"/>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xdr:cNvSpPr txBox="1"/>
      </xdr:nvSpPr>
      <xdr:spPr>
        <a:xfrm>
          <a:off x="2608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147951</xdr:rowOff>
    </xdr:from>
    <xdr:to>
      <xdr:col>10</xdr:col>
      <xdr:colOff>114300</xdr:colOff>
      <xdr:row>71</xdr:row>
      <xdr:rowOff>158510</xdr:rowOff>
    </xdr:to>
    <xdr:cxnSp macro="">
      <xdr:nvCxnSpPr>
        <xdr:cNvPr id="187" name="直線コネクタ 186"/>
        <xdr:cNvCxnSpPr/>
      </xdr:nvCxnSpPr>
      <xdr:spPr>
        <a:xfrm flipV="1">
          <a:off x="1130300" y="1232090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92789</xdr:rowOff>
    </xdr:from>
    <xdr:ext cx="599010" cy="259045"/>
    <xdr:sp macro="" textlink="">
      <xdr:nvSpPr>
        <xdr:cNvPr id="189" name="テキスト ボックス 188"/>
        <xdr:cNvSpPr txBox="1"/>
      </xdr:nvSpPr>
      <xdr:spPr>
        <a:xfrm>
          <a:off x="1719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162577</xdr:rowOff>
    </xdr:from>
    <xdr:ext cx="599010" cy="259045"/>
    <xdr:sp macro="" textlink="">
      <xdr:nvSpPr>
        <xdr:cNvPr id="191" name="テキスト ボックス 190"/>
        <xdr:cNvSpPr txBox="1"/>
      </xdr:nvSpPr>
      <xdr:spPr>
        <a:xfrm>
          <a:off x="830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94343</xdr:rowOff>
    </xdr:from>
    <xdr:to>
      <xdr:col>24</xdr:col>
      <xdr:colOff>114300</xdr:colOff>
      <xdr:row>71</xdr:row>
      <xdr:rowOff>24493</xdr:rowOff>
    </xdr:to>
    <xdr:sp macro="" textlink="">
      <xdr:nvSpPr>
        <xdr:cNvPr id="197" name="楕円 196"/>
        <xdr:cNvSpPr/>
      </xdr:nvSpPr>
      <xdr:spPr>
        <a:xfrm>
          <a:off x="4584700" y="1209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117220</xdr:rowOff>
    </xdr:from>
    <xdr:ext cx="599010" cy="259045"/>
    <xdr:sp macro="" textlink="">
      <xdr:nvSpPr>
        <xdr:cNvPr id="198" name="民生費該当値テキスト"/>
        <xdr:cNvSpPr txBox="1"/>
      </xdr:nvSpPr>
      <xdr:spPr>
        <a:xfrm>
          <a:off x="4686300" y="1194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91306</xdr:rowOff>
    </xdr:from>
    <xdr:to>
      <xdr:col>20</xdr:col>
      <xdr:colOff>38100</xdr:colOff>
      <xdr:row>70</xdr:row>
      <xdr:rowOff>21456</xdr:rowOff>
    </xdr:to>
    <xdr:sp macro="" textlink="">
      <xdr:nvSpPr>
        <xdr:cNvPr id="199" name="楕円 198"/>
        <xdr:cNvSpPr/>
      </xdr:nvSpPr>
      <xdr:spPr>
        <a:xfrm>
          <a:off x="3746500" y="119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37983</xdr:rowOff>
    </xdr:from>
    <xdr:ext cx="599010" cy="259045"/>
    <xdr:sp macro="" textlink="">
      <xdr:nvSpPr>
        <xdr:cNvPr id="200" name="テキスト ボックス 199"/>
        <xdr:cNvSpPr txBox="1"/>
      </xdr:nvSpPr>
      <xdr:spPr>
        <a:xfrm>
          <a:off x="3497795" y="116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70307</xdr:rowOff>
    </xdr:from>
    <xdr:to>
      <xdr:col>15</xdr:col>
      <xdr:colOff>101600</xdr:colOff>
      <xdr:row>72</xdr:row>
      <xdr:rowOff>457</xdr:rowOff>
    </xdr:to>
    <xdr:sp macro="" textlink="">
      <xdr:nvSpPr>
        <xdr:cNvPr id="201" name="楕円 200"/>
        <xdr:cNvSpPr/>
      </xdr:nvSpPr>
      <xdr:spPr>
        <a:xfrm>
          <a:off x="2857500" y="122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16984</xdr:rowOff>
    </xdr:from>
    <xdr:ext cx="599010" cy="259045"/>
    <xdr:sp macro="" textlink="">
      <xdr:nvSpPr>
        <xdr:cNvPr id="202" name="テキスト ボックス 201"/>
        <xdr:cNvSpPr txBox="1"/>
      </xdr:nvSpPr>
      <xdr:spPr>
        <a:xfrm>
          <a:off x="2608795" y="120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97151</xdr:rowOff>
    </xdr:from>
    <xdr:to>
      <xdr:col>10</xdr:col>
      <xdr:colOff>165100</xdr:colOff>
      <xdr:row>72</xdr:row>
      <xdr:rowOff>27301</xdr:rowOff>
    </xdr:to>
    <xdr:sp macro="" textlink="">
      <xdr:nvSpPr>
        <xdr:cNvPr id="203" name="楕円 202"/>
        <xdr:cNvSpPr/>
      </xdr:nvSpPr>
      <xdr:spPr>
        <a:xfrm>
          <a:off x="1968500" y="122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43828</xdr:rowOff>
    </xdr:from>
    <xdr:ext cx="599010" cy="259045"/>
    <xdr:sp macro="" textlink="">
      <xdr:nvSpPr>
        <xdr:cNvPr id="204" name="テキスト ボックス 203"/>
        <xdr:cNvSpPr txBox="1"/>
      </xdr:nvSpPr>
      <xdr:spPr>
        <a:xfrm>
          <a:off x="1719795" y="120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107710</xdr:rowOff>
    </xdr:from>
    <xdr:to>
      <xdr:col>6</xdr:col>
      <xdr:colOff>38100</xdr:colOff>
      <xdr:row>72</xdr:row>
      <xdr:rowOff>37860</xdr:rowOff>
    </xdr:to>
    <xdr:sp macro="" textlink="">
      <xdr:nvSpPr>
        <xdr:cNvPr id="205" name="楕円 204"/>
        <xdr:cNvSpPr/>
      </xdr:nvSpPr>
      <xdr:spPr>
        <a:xfrm>
          <a:off x="1079500" y="122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54387</xdr:rowOff>
    </xdr:from>
    <xdr:ext cx="599010" cy="259045"/>
    <xdr:sp macro="" textlink="">
      <xdr:nvSpPr>
        <xdr:cNvPr id="206" name="テキスト ボックス 205"/>
        <xdr:cNvSpPr txBox="1"/>
      </xdr:nvSpPr>
      <xdr:spPr>
        <a:xfrm>
          <a:off x="830795" y="1205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129516</xdr:rowOff>
    </xdr:from>
    <xdr:to>
      <xdr:col>24</xdr:col>
      <xdr:colOff>62865</xdr:colOff>
      <xdr:row>97</xdr:row>
      <xdr:rowOff>36373</xdr:rowOff>
    </xdr:to>
    <xdr:cxnSp macro="">
      <xdr:nvCxnSpPr>
        <xdr:cNvPr id="226" name="直線コネクタ 225"/>
        <xdr:cNvCxnSpPr/>
      </xdr:nvCxnSpPr>
      <xdr:spPr>
        <a:xfrm flipV="1">
          <a:off x="4633595" y="15731466"/>
          <a:ext cx="1270" cy="93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40200</xdr:rowOff>
    </xdr:from>
    <xdr:ext cx="534377" cy="259045"/>
    <xdr:sp macro="" textlink="">
      <xdr:nvSpPr>
        <xdr:cNvPr id="227" name="衛生費最小値テキスト"/>
        <xdr:cNvSpPr txBox="1"/>
      </xdr:nvSpPr>
      <xdr:spPr>
        <a:xfrm>
          <a:off x="4686300" y="166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36373</xdr:rowOff>
    </xdr:from>
    <xdr:to>
      <xdr:col>24</xdr:col>
      <xdr:colOff>152400</xdr:colOff>
      <xdr:row>97</xdr:row>
      <xdr:rowOff>36373</xdr:rowOff>
    </xdr:to>
    <xdr:cxnSp macro="">
      <xdr:nvCxnSpPr>
        <xdr:cNvPr id="228" name="直線コネクタ 227"/>
        <xdr:cNvCxnSpPr/>
      </xdr:nvCxnSpPr>
      <xdr:spPr>
        <a:xfrm>
          <a:off x="4546600" y="166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76193</xdr:rowOff>
    </xdr:from>
    <xdr:ext cx="599010" cy="259045"/>
    <xdr:sp macro="" textlink="">
      <xdr:nvSpPr>
        <xdr:cNvPr id="229" name="衛生費最大値テキスト"/>
        <xdr:cNvSpPr txBox="1"/>
      </xdr:nvSpPr>
      <xdr:spPr>
        <a:xfrm>
          <a:off x="4686300" y="1550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129516</xdr:rowOff>
    </xdr:from>
    <xdr:to>
      <xdr:col>24</xdr:col>
      <xdr:colOff>152400</xdr:colOff>
      <xdr:row>91</xdr:row>
      <xdr:rowOff>129516</xdr:rowOff>
    </xdr:to>
    <xdr:cxnSp macro="">
      <xdr:nvCxnSpPr>
        <xdr:cNvPr id="230" name="直線コネクタ 229"/>
        <xdr:cNvCxnSpPr/>
      </xdr:nvCxnSpPr>
      <xdr:spPr>
        <a:xfrm>
          <a:off x="4546600" y="1573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89064</xdr:rowOff>
    </xdr:from>
    <xdr:to>
      <xdr:col>24</xdr:col>
      <xdr:colOff>63500</xdr:colOff>
      <xdr:row>93</xdr:row>
      <xdr:rowOff>31589</xdr:rowOff>
    </xdr:to>
    <xdr:cxnSp macro="">
      <xdr:nvCxnSpPr>
        <xdr:cNvPr id="231" name="直線コネクタ 230"/>
        <xdr:cNvCxnSpPr/>
      </xdr:nvCxnSpPr>
      <xdr:spPr>
        <a:xfrm>
          <a:off x="3797300" y="15519564"/>
          <a:ext cx="838200" cy="4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121969</xdr:rowOff>
    </xdr:from>
    <xdr:ext cx="534377" cy="259045"/>
    <xdr:sp macro="" textlink="">
      <xdr:nvSpPr>
        <xdr:cNvPr id="232" name="衛生費平均値テキスト"/>
        <xdr:cNvSpPr txBox="1"/>
      </xdr:nvSpPr>
      <xdr:spPr>
        <a:xfrm>
          <a:off x="4686300" y="16238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143542</xdr:rowOff>
    </xdr:from>
    <xdr:to>
      <xdr:col>24</xdr:col>
      <xdr:colOff>114300</xdr:colOff>
      <xdr:row>95</xdr:row>
      <xdr:rowOff>73692</xdr:rowOff>
    </xdr:to>
    <xdr:sp macro="" textlink="">
      <xdr:nvSpPr>
        <xdr:cNvPr id="233" name="フローチャート: 判断 232"/>
        <xdr:cNvSpPr/>
      </xdr:nvSpPr>
      <xdr:spPr>
        <a:xfrm>
          <a:off x="4584700" y="1625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89064</xdr:rowOff>
    </xdr:from>
    <xdr:to>
      <xdr:col>19</xdr:col>
      <xdr:colOff>177800</xdr:colOff>
      <xdr:row>91</xdr:row>
      <xdr:rowOff>79144</xdr:rowOff>
    </xdr:to>
    <xdr:cxnSp macro="">
      <xdr:nvCxnSpPr>
        <xdr:cNvPr id="234" name="直線コネクタ 233"/>
        <xdr:cNvCxnSpPr/>
      </xdr:nvCxnSpPr>
      <xdr:spPr>
        <a:xfrm flipV="1">
          <a:off x="2908300" y="15519564"/>
          <a:ext cx="889000" cy="16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153679</xdr:rowOff>
    </xdr:from>
    <xdr:to>
      <xdr:col>20</xdr:col>
      <xdr:colOff>38100</xdr:colOff>
      <xdr:row>95</xdr:row>
      <xdr:rowOff>83829</xdr:rowOff>
    </xdr:to>
    <xdr:sp macro="" textlink="">
      <xdr:nvSpPr>
        <xdr:cNvPr id="235" name="フローチャート: 判断 234"/>
        <xdr:cNvSpPr/>
      </xdr:nvSpPr>
      <xdr:spPr>
        <a:xfrm>
          <a:off x="3746500" y="162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74956</xdr:rowOff>
    </xdr:from>
    <xdr:ext cx="534377" cy="259045"/>
    <xdr:sp macro="" textlink="">
      <xdr:nvSpPr>
        <xdr:cNvPr id="236" name="テキスト ボックス 235"/>
        <xdr:cNvSpPr txBox="1"/>
      </xdr:nvSpPr>
      <xdr:spPr>
        <a:xfrm>
          <a:off x="3530111" y="163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79144</xdr:rowOff>
    </xdr:from>
    <xdr:to>
      <xdr:col>15</xdr:col>
      <xdr:colOff>50800</xdr:colOff>
      <xdr:row>93</xdr:row>
      <xdr:rowOff>61593</xdr:rowOff>
    </xdr:to>
    <xdr:cxnSp macro="">
      <xdr:nvCxnSpPr>
        <xdr:cNvPr id="237" name="直線コネクタ 236"/>
        <xdr:cNvCxnSpPr/>
      </xdr:nvCxnSpPr>
      <xdr:spPr>
        <a:xfrm flipV="1">
          <a:off x="2019300" y="15681094"/>
          <a:ext cx="889000" cy="3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84813</xdr:rowOff>
    </xdr:from>
    <xdr:to>
      <xdr:col>15</xdr:col>
      <xdr:colOff>101600</xdr:colOff>
      <xdr:row>96</xdr:row>
      <xdr:rowOff>14963</xdr:rowOff>
    </xdr:to>
    <xdr:sp macro="" textlink="">
      <xdr:nvSpPr>
        <xdr:cNvPr id="238" name="フローチャート: 判断 237"/>
        <xdr:cNvSpPr/>
      </xdr:nvSpPr>
      <xdr:spPr>
        <a:xfrm>
          <a:off x="2857500" y="163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6090</xdr:rowOff>
    </xdr:from>
    <xdr:ext cx="534377" cy="259045"/>
    <xdr:sp macro="" textlink="">
      <xdr:nvSpPr>
        <xdr:cNvPr id="239" name="テキスト ボックス 238"/>
        <xdr:cNvSpPr txBox="1"/>
      </xdr:nvSpPr>
      <xdr:spPr>
        <a:xfrm>
          <a:off x="2641111" y="164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61593</xdr:rowOff>
    </xdr:from>
    <xdr:to>
      <xdr:col>10</xdr:col>
      <xdr:colOff>114300</xdr:colOff>
      <xdr:row>94</xdr:row>
      <xdr:rowOff>23445</xdr:rowOff>
    </xdr:to>
    <xdr:cxnSp macro="">
      <xdr:nvCxnSpPr>
        <xdr:cNvPr id="240" name="直線コネクタ 239"/>
        <xdr:cNvCxnSpPr/>
      </xdr:nvCxnSpPr>
      <xdr:spPr>
        <a:xfrm flipV="1">
          <a:off x="1130300" y="16006443"/>
          <a:ext cx="889000" cy="13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114371</xdr:rowOff>
    </xdr:from>
    <xdr:to>
      <xdr:col>10</xdr:col>
      <xdr:colOff>165100</xdr:colOff>
      <xdr:row>96</xdr:row>
      <xdr:rowOff>44521</xdr:rowOff>
    </xdr:to>
    <xdr:sp macro="" textlink="">
      <xdr:nvSpPr>
        <xdr:cNvPr id="241" name="フローチャート: 判断 240"/>
        <xdr:cNvSpPr/>
      </xdr:nvSpPr>
      <xdr:spPr>
        <a:xfrm>
          <a:off x="1968500" y="16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35648</xdr:rowOff>
    </xdr:from>
    <xdr:ext cx="534377" cy="259045"/>
    <xdr:sp macro="" textlink="">
      <xdr:nvSpPr>
        <xdr:cNvPr id="242" name="テキスト ボックス 241"/>
        <xdr:cNvSpPr txBox="1"/>
      </xdr:nvSpPr>
      <xdr:spPr>
        <a:xfrm>
          <a:off x="1752111" y="16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150337</xdr:rowOff>
    </xdr:from>
    <xdr:to>
      <xdr:col>6</xdr:col>
      <xdr:colOff>38100</xdr:colOff>
      <xdr:row>96</xdr:row>
      <xdr:rowOff>80487</xdr:rowOff>
    </xdr:to>
    <xdr:sp macro="" textlink="">
      <xdr:nvSpPr>
        <xdr:cNvPr id="243" name="フローチャート: 判断 242"/>
        <xdr:cNvSpPr/>
      </xdr:nvSpPr>
      <xdr:spPr>
        <a:xfrm>
          <a:off x="1079500" y="164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71614</xdr:rowOff>
    </xdr:from>
    <xdr:ext cx="534377" cy="259045"/>
    <xdr:sp macro="" textlink="">
      <xdr:nvSpPr>
        <xdr:cNvPr id="244" name="テキスト ボックス 243"/>
        <xdr:cNvSpPr txBox="1"/>
      </xdr:nvSpPr>
      <xdr:spPr>
        <a:xfrm>
          <a:off x="863111" y="1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152239</xdr:rowOff>
    </xdr:from>
    <xdr:to>
      <xdr:col>24</xdr:col>
      <xdr:colOff>114300</xdr:colOff>
      <xdr:row>93</xdr:row>
      <xdr:rowOff>82389</xdr:rowOff>
    </xdr:to>
    <xdr:sp macro="" textlink="">
      <xdr:nvSpPr>
        <xdr:cNvPr id="250" name="楕円 249"/>
        <xdr:cNvSpPr/>
      </xdr:nvSpPr>
      <xdr:spPr>
        <a:xfrm>
          <a:off x="4584700" y="1592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3666</xdr:rowOff>
    </xdr:from>
    <xdr:ext cx="599010" cy="259045"/>
    <xdr:sp macro="" textlink="">
      <xdr:nvSpPr>
        <xdr:cNvPr id="251" name="衛生費該当値テキスト"/>
        <xdr:cNvSpPr txBox="1"/>
      </xdr:nvSpPr>
      <xdr:spPr>
        <a:xfrm>
          <a:off x="4686300" y="157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38264</xdr:rowOff>
    </xdr:from>
    <xdr:to>
      <xdr:col>20</xdr:col>
      <xdr:colOff>38100</xdr:colOff>
      <xdr:row>90</xdr:row>
      <xdr:rowOff>139864</xdr:rowOff>
    </xdr:to>
    <xdr:sp macro="" textlink="">
      <xdr:nvSpPr>
        <xdr:cNvPr id="252" name="楕円 251"/>
        <xdr:cNvSpPr/>
      </xdr:nvSpPr>
      <xdr:spPr>
        <a:xfrm>
          <a:off x="3746500" y="1546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156391</xdr:rowOff>
    </xdr:from>
    <xdr:ext cx="599010" cy="259045"/>
    <xdr:sp macro="" textlink="">
      <xdr:nvSpPr>
        <xdr:cNvPr id="253" name="テキスト ボックス 252"/>
        <xdr:cNvSpPr txBox="1"/>
      </xdr:nvSpPr>
      <xdr:spPr>
        <a:xfrm>
          <a:off x="3497795" y="1524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28344</xdr:rowOff>
    </xdr:from>
    <xdr:to>
      <xdr:col>15</xdr:col>
      <xdr:colOff>101600</xdr:colOff>
      <xdr:row>91</xdr:row>
      <xdr:rowOff>129944</xdr:rowOff>
    </xdr:to>
    <xdr:sp macro="" textlink="">
      <xdr:nvSpPr>
        <xdr:cNvPr id="254" name="楕円 253"/>
        <xdr:cNvSpPr/>
      </xdr:nvSpPr>
      <xdr:spPr>
        <a:xfrm>
          <a:off x="2857500" y="156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146471</xdr:rowOff>
    </xdr:from>
    <xdr:ext cx="599010" cy="259045"/>
    <xdr:sp macro="" textlink="">
      <xdr:nvSpPr>
        <xdr:cNvPr id="255" name="テキスト ボックス 254"/>
        <xdr:cNvSpPr txBox="1"/>
      </xdr:nvSpPr>
      <xdr:spPr>
        <a:xfrm>
          <a:off x="2608795" y="1540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10793</xdr:rowOff>
    </xdr:from>
    <xdr:to>
      <xdr:col>10</xdr:col>
      <xdr:colOff>165100</xdr:colOff>
      <xdr:row>93</xdr:row>
      <xdr:rowOff>112393</xdr:rowOff>
    </xdr:to>
    <xdr:sp macro="" textlink="">
      <xdr:nvSpPr>
        <xdr:cNvPr id="256" name="楕円 255"/>
        <xdr:cNvSpPr/>
      </xdr:nvSpPr>
      <xdr:spPr>
        <a:xfrm>
          <a:off x="1968500" y="1595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128920</xdr:rowOff>
    </xdr:from>
    <xdr:ext cx="599010" cy="259045"/>
    <xdr:sp macro="" textlink="">
      <xdr:nvSpPr>
        <xdr:cNvPr id="257" name="テキスト ボックス 256"/>
        <xdr:cNvSpPr txBox="1"/>
      </xdr:nvSpPr>
      <xdr:spPr>
        <a:xfrm>
          <a:off x="1719795" y="1573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144095</xdr:rowOff>
    </xdr:from>
    <xdr:to>
      <xdr:col>6</xdr:col>
      <xdr:colOff>38100</xdr:colOff>
      <xdr:row>94</xdr:row>
      <xdr:rowOff>74245</xdr:rowOff>
    </xdr:to>
    <xdr:sp macro="" textlink="">
      <xdr:nvSpPr>
        <xdr:cNvPr id="258" name="楕円 257"/>
        <xdr:cNvSpPr/>
      </xdr:nvSpPr>
      <xdr:spPr>
        <a:xfrm>
          <a:off x="1079500" y="160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90772</xdr:rowOff>
    </xdr:from>
    <xdr:ext cx="599010" cy="259045"/>
    <xdr:sp macro="" textlink="">
      <xdr:nvSpPr>
        <xdr:cNvPr id="259" name="テキスト ボックス 258"/>
        <xdr:cNvSpPr txBox="1"/>
      </xdr:nvSpPr>
      <xdr:spPr>
        <a:xfrm>
          <a:off x="830795" y="158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3" name="直線コネクタ 282"/>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86"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87" name="直線コネクタ 286"/>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146368</xdr:rowOff>
    </xdr:from>
    <xdr:to>
      <xdr:col>55</xdr:col>
      <xdr:colOff>0</xdr:colOff>
      <xdr:row>38</xdr:row>
      <xdr:rowOff>148272</xdr:rowOff>
    </xdr:to>
    <xdr:cxnSp macro="">
      <xdr:nvCxnSpPr>
        <xdr:cNvPr id="288" name="直線コネクタ 287"/>
        <xdr:cNvCxnSpPr/>
      </xdr:nvCxnSpPr>
      <xdr:spPr>
        <a:xfrm flipV="1">
          <a:off x="9639300" y="666146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89" name="労働費平均値テキスト"/>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0" name="フローチャート: 判断 289"/>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148272</xdr:rowOff>
    </xdr:from>
    <xdr:to>
      <xdr:col>50</xdr:col>
      <xdr:colOff>114300</xdr:colOff>
      <xdr:row>38</xdr:row>
      <xdr:rowOff>149034</xdr:rowOff>
    </xdr:to>
    <xdr:cxnSp macro="">
      <xdr:nvCxnSpPr>
        <xdr:cNvPr id="291" name="直線コネクタ 290"/>
        <xdr:cNvCxnSpPr/>
      </xdr:nvCxnSpPr>
      <xdr:spPr>
        <a:xfrm flipV="1">
          <a:off x="8750300" y="66633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2" name="フローチャート: 判断 291"/>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3" name="テキスト ボックス 292"/>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149034</xdr:rowOff>
    </xdr:from>
    <xdr:to>
      <xdr:col>45</xdr:col>
      <xdr:colOff>177800</xdr:colOff>
      <xdr:row>38</xdr:row>
      <xdr:rowOff>154749</xdr:rowOff>
    </xdr:to>
    <xdr:cxnSp macro="">
      <xdr:nvCxnSpPr>
        <xdr:cNvPr id="294" name="直線コネクタ 293"/>
        <xdr:cNvCxnSpPr/>
      </xdr:nvCxnSpPr>
      <xdr:spPr>
        <a:xfrm flipV="1">
          <a:off x="7861300" y="666413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5" name="フローチャート: 判断 294"/>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296" name="テキスト ボックス 295"/>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154749</xdr:rowOff>
    </xdr:from>
    <xdr:to>
      <xdr:col>41</xdr:col>
      <xdr:colOff>50800</xdr:colOff>
      <xdr:row>38</xdr:row>
      <xdr:rowOff>155702</xdr:rowOff>
    </xdr:to>
    <xdr:cxnSp macro="">
      <xdr:nvCxnSpPr>
        <xdr:cNvPr id="297" name="直線コネクタ 296"/>
        <xdr:cNvCxnSpPr/>
      </xdr:nvCxnSpPr>
      <xdr:spPr>
        <a:xfrm flipV="1">
          <a:off x="6972300" y="6669849"/>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298" name="フローチャート: 判断 297"/>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299" name="テキスト ボックス 298"/>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0" name="フローチャート: 判断 299"/>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1" name="テキスト ボックス 300"/>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95568</xdr:rowOff>
    </xdr:from>
    <xdr:to>
      <xdr:col>55</xdr:col>
      <xdr:colOff>50800</xdr:colOff>
      <xdr:row>39</xdr:row>
      <xdr:rowOff>25718</xdr:rowOff>
    </xdr:to>
    <xdr:sp macro="" textlink="">
      <xdr:nvSpPr>
        <xdr:cNvPr id="307" name="楕円 306"/>
        <xdr:cNvSpPr/>
      </xdr:nvSpPr>
      <xdr:spPr>
        <a:xfrm>
          <a:off x="10426700" y="66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47706</xdr:rowOff>
    </xdr:from>
    <xdr:ext cx="378565" cy="259045"/>
    <xdr:sp macro="" textlink="">
      <xdr:nvSpPr>
        <xdr:cNvPr id="308" name="労働費該当値テキスト"/>
        <xdr:cNvSpPr txBox="1"/>
      </xdr:nvSpPr>
      <xdr:spPr>
        <a:xfrm>
          <a:off x="10528300" y="6562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97472</xdr:rowOff>
    </xdr:from>
    <xdr:to>
      <xdr:col>50</xdr:col>
      <xdr:colOff>165100</xdr:colOff>
      <xdr:row>39</xdr:row>
      <xdr:rowOff>27622</xdr:rowOff>
    </xdr:to>
    <xdr:sp macro="" textlink="">
      <xdr:nvSpPr>
        <xdr:cNvPr id="309" name="楕円 308"/>
        <xdr:cNvSpPr/>
      </xdr:nvSpPr>
      <xdr:spPr>
        <a:xfrm>
          <a:off x="9588500" y="66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18749</xdr:rowOff>
    </xdr:from>
    <xdr:ext cx="378565" cy="259045"/>
    <xdr:sp macro="" textlink="">
      <xdr:nvSpPr>
        <xdr:cNvPr id="310" name="テキスト ボックス 309"/>
        <xdr:cNvSpPr txBox="1"/>
      </xdr:nvSpPr>
      <xdr:spPr>
        <a:xfrm>
          <a:off x="9450017" y="6705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98234</xdr:rowOff>
    </xdr:from>
    <xdr:to>
      <xdr:col>46</xdr:col>
      <xdr:colOff>38100</xdr:colOff>
      <xdr:row>39</xdr:row>
      <xdr:rowOff>28384</xdr:rowOff>
    </xdr:to>
    <xdr:sp macro="" textlink="">
      <xdr:nvSpPr>
        <xdr:cNvPr id="311" name="楕円 310"/>
        <xdr:cNvSpPr/>
      </xdr:nvSpPr>
      <xdr:spPr>
        <a:xfrm>
          <a:off x="8699500" y="661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19511</xdr:rowOff>
    </xdr:from>
    <xdr:ext cx="378565" cy="259045"/>
    <xdr:sp macro="" textlink="">
      <xdr:nvSpPr>
        <xdr:cNvPr id="312" name="テキスト ボックス 311"/>
        <xdr:cNvSpPr txBox="1"/>
      </xdr:nvSpPr>
      <xdr:spPr>
        <a:xfrm>
          <a:off x="8561017" y="6706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103949</xdr:rowOff>
    </xdr:from>
    <xdr:to>
      <xdr:col>41</xdr:col>
      <xdr:colOff>101600</xdr:colOff>
      <xdr:row>39</xdr:row>
      <xdr:rowOff>34099</xdr:rowOff>
    </xdr:to>
    <xdr:sp macro="" textlink="">
      <xdr:nvSpPr>
        <xdr:cNvPr id="313" name="楕円 312"/>
        <xdr:cNvSpPr/>
      </xdr:nvSpPr>
      <xdr:spPr>
        <a:xfrm>
          <a:off x="7810500" y="66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25226</xdr:rowOff>
    </xdr:from>
    <xdr:ext cx="378565" cy="259045"/>
    <xdr:sp macro="" textlink="">
      <xdr:nvSpPr>
        <xdr:cNvPr id="314" name="テキスト ボックス 313"/>
        <xdr:cNvSpPr txBox="1"/>
      </xdr:nvSpPr>
      <xdr:spPr>
        <a:xfrm>
          <a:off x="7672017" y="6711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104902</xdr:rowOff>
    </xdr:from>
    <xdr:to>
      <xdr:col>36</xdr:col>
      <xdr:colOff>165100</xdr:colOff>
      <xdr:row>39</xdr:row>
      <xdr:rowOff>35052</xdr:rowOff>
    </xdr:to>
    <xdr:sp macro="" textlink="">
      <xdr:nvSpPr>
        <xdr:cNvPr id="315" name="楕円 314"/>
        <xdr:cNvSpPr/>
      </xdr:nvSpPr>
      <xdr:spPr>
        <a:xfrm>
          <a:off x="6921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26179</xdr:rowOff>
    </xdr:from>
    <xdr:ext cx="378565" cy="259045"/>
    <xdr:sp macro="" textlink="">
      <xdr:nvSpPr>
        <xdr:cNvPr id="316" name="テキスト ボックス 315"/>
        <xdr:cNvSpPr txBox="1"/>
      </xdr:nvSpPr>
      <xdr:spPr>
        <a:xfrm>
          <a:off x="6783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38" name="直線コネクタ 337"/>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39" name="農林水産業費最小値テキスト"/>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0" name="直線コネクタ 339"/>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1" name="農林水産業費最大値テキスト"/>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2" name="直線コネクタ 341"/>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138530</xdr:rowOff>
    </xdr:from>
    <xdr:to>
      <xdr:col>55</xdr:col>
      <xdr:colOff>0</xdr:colOff>
      <xdr:row>54</xdr:row>
      <xdr:rowOff>158802</xdr:rowOff>
    </xdr:to>
    <xdr:cxnSp macro="">
      <xdr:nvCxnSpPr>
        <xdr:cNvPr id="343" name="直線コネクタ 342"/>
        <xdr:cNvCxnSpPr/>
      </xdr:nvCxnSpPr>
      <xdr:spPr>
        <a:xfrm flipV="1">
          <a:off x="9639300" y="9396830"/>
          <a:ext cx="8382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65078</xdr:rowOff>
    </xdr:from>
    <xdr:ext cx="534377" cy="259045"/>
    <xdr:sp macro="" textlink="">
      <xdr:nvSpPr>
        <xdr:cNvPr id="344" name="農林水産業費平均値テキスト"/>
        <xdr:cNvSpPr txBox="1"/>
      </xdr:nvSpPr>
      <xdr:spPr>
        <a:xfrm>
          <a:off x="10528300" y="9666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5" name="フローチャート: 判断 344"/>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158802</xdr:rowOff>
    </xdr:from>
    <xdr:to>
      <xdr:col>50</xdr:col>
      <xdr:colOff>114300</xdr:colOff>
      <xdr:row>55</xdr:row>
      <xdr:rowOff>52279</xdr:rowOff>
    </xdr:to>
    <xdr:cxnSp macro="">
      <xdr:nvCxnSpPr>
        <xdr:cNvPr id="346" name="直線コネクタ 345"/>
        <xdr:cNvCxnSpPr/>
      </xdr:nvCxnSpPr>
      <xdr:spPr>
        <a:xfrm flipV="1">
          <a:off x="8750300" y="9417102"/>
          <a:ext cx="889000" cy="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47" name="フローチャート: 判断 346"/>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22106</xdr:rowOff>
    </xdr:from>
    <xdr:ext cx="534377" cy="259045"/>
    <xdr:sp macro="" textlink="">
      <xdr:nvSpPr>
        <xdr:cNvPr id="348" name="テキスト ボックス 347"/>
        <xdr:cNvSpPr txBox="1"/>
      </xdr:nvSpPr>
      <xdr:spPr>
        <a:xfrm>
          <a:off x="9372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52279</xdr:rowOff>
    </xdr:from>
    <xdr:to>
      <xdr:col>45</xdr:col>
      <xdr:colOff>177800</xdr:colOff>
      <xdr:row>55</xdr:row>
      <xdr:rowOff>101707</xdr:rowOff>
    </xdr:to>
    <xdr:cxnSp macro="">
      <xdr:nvCxnSpPr>
        <xdr:cNvPr id="349" name="直線コネクタ 348"/>
        <xdr:cNvCxnSpPr/>
      </xdr:nvCxnSpPr>
      <xdr:spPr>
        <a:xfrm flipV="1">
          <a:off x="7861300" y="9482029"/>
          <a:ext cx="889000" cy="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0" name="フローチャート: 判断 349"/>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24373</xdr:rowOff>
    </xdr:from>
    <xdr:ext cx="534377" cy="259045"/>
    <xdr:sp macro="" textlink="">
      <xdr:nvSpPr>
        <xdr:cNvPr id="351" name="テキスト ボックス 350"/>
        <xdr:cNvSpPr txBox="1"/>
      </xdr:nvSpPr>
      <xdr:spPr>
        <a:xfrm>
          <a:off x="8483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101707</xdr:rowOff>
    </xdr:from>
    <xdr:to>
      <xdr:col>41</xdr:col>
      <xdr:colOff>50800</xdr:colOff>
      <xdr:row>55</xdr:row>
      <xdr:rowOff>107856</xdr:rowOff>
    </xdr:to>
    <xdr:cxnSp macro="">
      <xdr:nvCxnSpPr>
        <xdr:cNvPr id="352" name="直線コネクタ 351"/>
        <xdr:cNvCxnSpPr/>
      </xdr:nvCxnSpPr>
      <xdr:spPr>
        <a:xfrm flipV="1">
          <a:off x="6972300" y="9531457"/>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3" name="フローチャート: 判断 352"/>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45190</xdr:rowOff>
    </xdr:from>
    <xdr:ext cx="534377" cy="259045"/>
    <xdr:sp macro="" textlink="">
      <xdr:nvSpPr>
        <xdr:cNvPr id="354" name="テキスト ボックス 353"/>
        <xdr:cNvSpPr txBox="1"/>
      </xdr:nvSpPr>
      <xdr:spPr>
        <a:xfrm>
          <a:off x="7594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5" name="フローチャート: 判断 354"/>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25228</xdr:rowOff>
    </xdr:from>
    <xdr:ext cx="534377" cy="259045"/>
    <xdr:sp macro="" textlink="">
      <xdr:nvSpPr>
        <xdr:cNvPr id="356" name="テキスト ボックス 355"/>
        <xdr:cNvSpPr txBox="1"/>
      </xdr:nvSpPr>
      <xdr:spPr>
        <a:xfrm>
          <a:off x="6705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87730</xdr:rowOff>
    </xdr:from>
    <xdr:to>
      <xdr:col>55</xdr:col>
      <xdr:colOff>50800</xdr:colOff>
      <xdr:row>55</xdr:row>
      <xdr:rowOff>17880</xdr:rowOff>
    </xdr:to>
    <xdr:sp macro="" textlink="">
      <xdr:nvSpPr>
        <xdr:cNvPr id="362" name="楕円 361"/>
        <xdr:cNvSpPr/>
      </xdr:nvSpPr>
      <xdr:spPr>
        <a:xfrm>
          <a:off x="10426700" y="93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110607</xdr:rowOff>
    </xdr:from>
    <xdr:ext cx="599010" cy="259045"/>
    <xdr:sp macro="" textlink="">
      <xdr:nvSpPr>
        <xdr:cNvPr id="363" name="農林水産業費該当値テキスト"/>
        <xdr:cNvSpPr txBox="1"/>
      </xdr:nvSpPr>
      <xdr:spPr>
        <a:xfrm>
          <a:off x="10528300" y="919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108002</xdr:rowOff>
    </xdr:from>
    <xdr:to>
      <xdr:col>50</xdr:col>
      <xdr:colOff>165100</xdr:colOff>
      <xdr:row>55</xdr:row>
      <xdr:rowOff>38152</xdr:rowOff>
    </xdr:to>
    <xdr:sp macro="" textlink="">
      <xdr:nvSpPr>
        <xdr:cNvPr id="364" name="楕円 363"/>
        <xdr:cNvSpPr/>
      </xdr:nvSpPr>
      <xdr:spPr>
        <a:xfrm>
          <a:off x="95885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54679</xdr:rowOff>
    </xdr:from>
    <xdr:ext cx="599010" cy="259045"/>
    <xdr:sp macro="" textlink="">
      <xdr:nvSpPr>
        <xdr:cNvPr id="365" name="テキスト ボックス 364"/>
        <xdr:cNvSpPr txBox="1"/>
      </xdr:nvSpPr>
      <xdr:spPr>
        <a:xfrm>
          <a:off x="9339795" y="91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1479</xdr:rowOff>
    </xdr:from>
    <xdr:to>
      <xdr:col>46</xdr:col>
      <xdr:colOff>38100</xdr:colOff>
      <xdr:row>55</xdr:row>
      <xdr:rowOff>103079</xdr:rowOff>
    </xdr:to>
    <xdr:sp macro="" textlink="">
      <xdr:nvSpPr>
        <xdr:cNvPr id="366" name="楕円 365"/>
        <xdr:cNvSpPr/>
      </xdr:nvSpPr>
      <xdr:spPr>
        <a:xfrm>
          <a:off x="8699500" y="94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119606</xdr:rowOff>
    </xdr:from>
    <xdr:ext cx="599010" cy="259045"/>
    <xdr:sp macro="" textlink="">
      <xdr:nvSpPr>
        <xdr:cNvPr id="367" name="テキスト ボックス 366"/>
        <xdr:cNvSpPr txBox="1"/>
      </xdr:nvSpPr>
      <xdr:spPr>
        <a:xfrm>
          <a:off x="8450795" y="92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50907</xdr:rowOff>
    </xdr:from>
    <xdr:to>
      <xdr:col>41</xdr:col>
      <xdr:colOff>101600</xdr:colOff>
      <xdr:row>55</xdr:row>
      <xdr:rowOff>152507</xdr:rowOff>
    </xdr:to>
    <xdr:sp macro="" textlink="">
      <xdr:nvSpPr>
        <xdr:cNvPr id="368" name="楕円 367"/>
        <xdr:cNvSpPr/>
      </xdr:nvSpPr>
      <xdr:spPr>
        <a:xfrm>
          <a:off x="7810500" y="94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169034</xdr:rowOff>
    </xdr:from>
    <xdr:ext cx="599010" cy="259045"/>
    <xdr:sp macro="" textlink="">
      <xdr:nvSpPr>
        <xdr:cNvPr id="369" name="テキスト ボックス 368"/>
        <xdr:cNvSpPr txBox="1"/>
      </xdr:nvSpPr>
      <xdr:spPr>
        <a:xfrm>
          <a:off x="7561795" y="925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57056</xdr:rowOff>
    </xdr:from>
    <xdr:to>
      <xdr:col>36</xdr:col>
      <xdr:colOff>165100</xdr:colOff>
      <xdr:row>55</xdr:row>
      <xdr:rowOff>158656</xdr:rowOff>
    </xdr:to>
    <xdr:sp macro="" textlink="">
      <xdr:nvSpPr>
        <xdr:cNvPr id="370" name="楕円 369"/>
        <xdr:cNvSpPr/>
      </xdr:nvSpPr>
      <xdr:spPr>
        <a:xfrm>
          <a:off x="6921500" y="9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3733</xdr:rowOff>
    </xdr:from>
    <xdr:ext cx="599010" cy="259045"/>
    <xdr:sp macro="" textlink="">
      <xdr:nvSpPr>
        <xdr:cNvPr id="371" name="テキスト ボックス 370"/>
        <xdr:cNvSpPr txBox="1"/>
      </xdr:nvSpPr>
      <xdr:spPr>
        <a:xfrm>
          <a:off x="6672795" y="92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5" name="直線コネクタ 394"/>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396" name="商工費最小値テキスト"/>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397" name="直線コネクタ 396"/>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398" name="商工費最大値テキスト"/>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399" name="直線コネクタ 398"/>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81026</xdr:rowOff>
    </xdr:from>
    <xdr:to>
      <xdr:col>55</xdr:col>
      <xdr:colOff>0</xdr:colOff>
      <xdr:row>78</xdr:row>
      <xdr:rowOff>108671</xdr:rowOff>
    </xdr:to>
    <xdr:cxnSp macro="">
      <xdr:nvCxnSpPr>
        <xdr:cNvPr id="400" name="直線コネクタ 399"/>
        <xdr:cNvCxnSpPr/>
      </xdr:nvCxnSpPr>
      <xdr:spPr>
        <a:xfrm flipV="1">
          <a:off x="9639300" y="13454126"/>
          <a:ext cx="8382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1" name="商工費平均値テキスト"/>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2" name="フローチャート: 判断 401"/>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20185</xdr:rowOff>
    </xdr:from>
    <xdr:to>
      <xdr:col>50</xdr:col>
      <xdr:colOff>114300</xdr:colOff>
      <xdr:row>78</xdr:row>
      <xdr:rowOff>108671</xdr:rowOff>
    </xdr:to>
    <xdr:cxnSp macro="">
      <xdr:nvCxnSpPr>
        <xdr:cNvPr id="403" name="直線コネクタ 402"/>
        <xdr:cNvCxnSpPr/>
      </xdr:nvCxnSpPr>
      <xdr:spPr>
        <a:xfrm>
          <a:off x="8750300" y="13393285"/>
          <a:ext cx="889000" cy="8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4" name="フローチャート: 判断 403"/>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5" name="テキスト ボックス 404"/>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20185</xdr:rowOff>
    </xdr:from>
    <xdr:to>
      <xdr:col>45</xdr:col>
      <xdr:colOff>177800</xdr:colOff>
      <xdr:row>78</xdr:row>
      <xdr:rowOff>129260</xdr:rowOff>
    </xdr:to>
    <xdr:cxnSp macro="">
      <xdr:nvCxnSpPr>
        <xdr:cNvPr id="406" name="直線コネクタ 405"/>
        <xdr:cNvCxnSpPr/>
      </xdr:nvCxnSpPr>
      <xdr:spPr>
        <a:xfrm flipV="1">
          <a:off x="7861300" y="13393285"/>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07" name="フローチャート: 判断 406"/>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80712</xdr:rowOff>
    </xdr:from>
    <xdr:ext cx="534377" cy="259045"/>
    <xdr:sp macro="" textlink="">
      <xdr:nvSpPr>
        <xdr:cNvPr id="408" name="テキスト ボックス 407"/>
        <xdr:cNvSpPr txBox="1"/>
      </xdr:nvSpPr>
      <xdr:spPr>
        <a:xfrm>
          <a:off x="8483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126918</xdr:rowOff>
    </xdr:from>
    <xdr:to>
      <xdr:col>41</xdr:col>
      <xdr:colOff>50800</xdr:colOff>
      <xdr:row>78</xdr:row>
      <xdr:rowOff>129260</xdr:rowOff>
    </xdr:to>
    <xdr:cxnSp macro="">
      <xdr:nvCxnSpPr>
        <xdr:cNvPr id="409" name="直線コネクタ 408"/>
        <xdr:cNvCxnSpPr/>
      </xdr:nvCxnSpPr>
      <xdr:spPr>
        <a:xfrm>
          <a:off x="6972300" y="1350001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0" name="フローチャート: 判断 409"/>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5909</xdr:rowOff>
    </xdr:from>
    <xdr:ext cx="534377" cy="259045"/>
    <xdr:sp macro="" textlink="">
      <xdr:nvSpPr>
        <xdr:cNvPr id="411" name="テキスト ボックス 410"/>
        <xdr:cNvSpPr txBox="1"/>
      </xdr:nvSpPr>
      <xdr:spPr>
        <a:xfrm>
          <a:off x="7594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2" name="フローチャート: 判断 411"/>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20879</xdr:rowOff>
    </xdr:from>
    <xdr:ext cx="534377" cy="259045"/>
    <xdr:sp macro="" textlink="">
      <xdr:nvSpPr>
        <xdr:cNvPr id="413" name="テキスト ボックス 412"/>
        <xdr:cNvSpPr txBox="1"/>
      </xdr:nvSpPr>
      <xdr:spPr>
        <a:xfrm>
          <a:off x="6705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30226</xdr:rowOff>
    </xdr:from>
    <xdr:to>
      <xdr:col>55</xdr:col>
      <xdr:colOff>50800</xdr:colOff>
      <xdr:row>78</xdr:row>
      <xdr:rowOff>131826</xdr:rowOff>
    </xdr:to>
    <xdr:sp macro="" textlink="">
      <xdr:nvSpPr>
        <xdr:cNvPr id="419" name="楕円 418"/>
        <xdr:cNvSpPr/>
      </xdr:nvSpPr>
      <xdr:spPr>
        <a:xfrm>
          <a:off x="104267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124980</xdr:rowOff>
    </xdr:from>
    <xdr:ext cx="534377" cy="259045"/>
    <xdr:sp macro="" textlink="">
      <xdr:nvSpPr>
        <xdr:cNvPr id="420" name="商工費該当値テキスト"/>
        <xdr:cNvSpPr txBox="1"/>
      </xdr:nvSpPr>
      <xdr:spPr>
        <a:xfrm>
          <a:off x="10528300" y="133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57871</xdr:rowOff>
    </xdr:from>
    <xdr:to>
      <xdr:col>50</xdr:col>
      <xdr:colOff>165100</xdr:colOff>
      <xdr:row>78</xdr:row>
      <xdr:rowOff>159471</xdr:rowOff>
    </xdr:to>
    <xdr:sp macro="" textlink="">
      <xdr:nvSpPr>
        <xdr:cNvPr id="421" name="楕円 420"/>
        <xdr:cNvSpPr/>
      </xdr:nvSpPr>
      <xdr:spPr>
        <a:xfrm>
          <a:off x="9588500" y="134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150598</xdr:rowOff>
    </xdr:from>
    <xdr:ext cx="534377" cy="259045"/>
    <xdr:sp macro="" textlink="">
      <xdr:nvSpPr>
        <xdr:cNvPr id="422" name="テキスト ボックス 421"/>
        <xdr:cNvSpPr txBox="1"/>
      </xdr:nvSpPr>
      <xdr:spPr>
        <a:xfrm>
          <a:off x="9372111" y="1352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140835</xdr:rowOff>
    </xdr:from>
    <xdr:to>
      <xdr:col>46</xdr:col>
      <xdr:colOff>38100</xdr:colOff>
      <xdr:row>78</xdr:row>
      <xdr:rowOff>70985</xdr:rowOff>
    </xdr:to>
    <xdr:sp macro="" textlink="">
      <xdr:nvSpPr>
        <xdr:cNvPr id="423" name="楕円 422"/>
        <xdr:cNvSpPr/>
      </xdr:nvSpPr>
      <xdr:spPr>
        <a:xfrm>
          <a:off x="8699500" y="133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87512</xdr:rowOff>
    </xdr:from>
    <xdr:ext cx="534377" cy="259045"/>
    <xdr:sp macro="" textlink="">
      <xdr:nvSpPr>
        <xdr:cNvPr id="424" name="テキスト ボックス 423"/>
        <xdr:cNvSpPr txBox="1"/>
      </xdr:nvSpPr>
      <xdr:spPr>
        <a:xfrm>
          <a:off x="8483111" y="131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78460</xdr:rowOff>
    </xdr:from>
    <xdr:to>
      <xdr:col>41</xdr:col>
      <xdr:colOff>101600</xdr:colOff>
      <xdr:row>79</xdr:row>
      <xdr:rowOff>8610</xdr:rowOff>
    </xdr:to>
    <xdr:sp macro="" textlink="">
      <xdr:nvSpPr>
        <xdr:cNvPr id="425" name="楕円 424"/>
        <xdr:cNvSpPr/>
      </xdr:nvSpPr>
      <xdr:spPr>
        <a:xfrm>
          <a:off x="7810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171187</xdr:rowOff>
    </xdr:from>
    <xdr:ext cx="534377" cy="259045"/>
    <xdr:sp macro="" textlink="">
      <xdr:nvSpPr>
        <xdr:cNvPr id="426" name="テキスト ボックス 425"/>
        <xdr:cNvSpPr txBox="1"/>
      </xdr:nvSpPr>
      <xdr:spPr>
        <a:xfrm>
          <a:off x="7594111" y="135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76118</xdr:rowOff>
    </xdr:from>
    <xdr:to>
      <xdr:col>36</xdr:col>
      <xdr:colOff>165100</xdr:colOff>
      <xdr:row>79</xdr:row>
      <xdr:rowOff>6268</xdr:rowOff>
    </xdr:to>
    <xdr:sp macro="" textlink="">
      <xdr:nvSpPr>
        <xdr:cNvPr id="427" name="楕円 426"/>
        <xdr:cNvSpPr/>
      </xdr:nvSpPr>
      <xdr:spPr>
        <a:xfrm>
          <a:off x="6921500" y="134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168845</xdr:rowOff>
    </xdr:from>
    <xdr:ext cx="534377" cy="259045"/>
    <xdr:sp macro="" textlink="">
      <xdr:nvSpPr>
        <xdr:cNvPr id="428" name="テキスト ボックス 427"/>
        <xdr:cNvSpPr txBox="1"/>
      </xdr:nvSpPr>
      <xdr:spPr>
        <a:xfrm>
          <a:off x="6705111" y="135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2" name="直線コネクタ 451"/>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3" name="土木費最小値テキスト"/>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4" name="直線コネクタ 453"/>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5" name="土木費最大値テキスト"/>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56" name="直線コネクタ 455"/>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88044</xdr:rowOff>
    </xdr:from>
    <xdr:to>
      <xdr:col>55</xdr:col>
      <xdr:colOff>0</xdr:colOff>
      <xdr:row>96</xdr:row>
      <xdr:rowOff>18611</xdr:rowOff>
    </xdr:to>
    <xdr:cxnSp macro="">
      <xdr:nvCxnSpPr>
        <xdr:cNvPr id="457" name="直線コネクタ 456"/>
        <xdr:cNvCxnSpPr/>
      </xdr:nvCxnSpPr>
      <xdr:spPr>
        <a:xfrm flipV="1">
          <a:off x="9639300" y="16375794"/>
          <a:ext cx="838200" cy="10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20465</xdr:rowOff>
    </xdr:from>
    <xdr:ext cx="534377" cy="259045"/>
    <xdr:sp macro="" textlink="">
      <xdr:nvSpPr>
        <xdr:cNvPr id="458" name="土木費平均値テキスト"/>
        <xdr:cNvSpPr txBox="1"/>
      </xdr:nvSpPr>
      <xdr:spPr>
        <a:xfrm>
          <a:off x="10528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59" name="フローチャート: 判断 458"/>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169540</xdr:rowOff>
    </xdr:from>
    <xdr:to>
      <xdr:col>50</xdr:col>
      <xdr:colOff>114300</xdr:colOff>
      <xdr:row>96</xdr:row>
      <xdr:rowOff>18611</xdr:rowOff>
    </xdr:to>
    <xdr:cxnSp macro="">
      <xdr:nvCxnSpPr>
        <xdr:cNvPr id="460" name="直線コネクタ 459"/>
        <xdr:cNvCxnSpPr/>
      </xdr:nvCxnSpPr>
      <xdr:spPr>
        <a:xfrm>
          <a:off x="8750300" y="16457290"/>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1" name="フローチャート: 判断 460"/>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2" name="テキスト ボックス 461"/>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169540</xdr:rowOff>
    </xdr:from>
    <xdr:to>
      <xdr:col>45</xdr:col>
      <xdr:colOff>177800</xdr:colOff>
      <xdr:row>96</xdr:row>
      <xdr:rowOff>121504</xdr:rowOff>
    </xdr:to>
    <xdr:cxnSp macro="">
      <xdr:nvCxnSpPr>
        <xdr:cNvPr id="463" name="直線コネクタ 462"/>
        <xdr:cNvCxnSpPr/>
      </xdr:nvCxnSpPr>
      <xdr:spPr>
        <a:xfrm flipV="1">
          <a:off x="7861300" y="16457290"/>
          <a:ext cx="889000" cy="1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4" name="フローチャート: 判断 463"/>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5" name="テキスト ボックス 464"/>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64407</xdr:rowOff>
    </xdr:from>
    <xdr:to>
      <xdr:col>41</xdr:col>
      <xdr:colOff>50800</xdr:colOff>
      <xdr:row>96</xdr:row>
      <xdr:rowOff>121504</xdr:rowOff>
    </xdr:to>
    <xdr:cxnSp macro="">
      <xdr:nvCxnSpPr>
        <xdr:cNvPr id="466" name="直線コネクタ 465"/>
        <xdr:cNvCxnSpPr/>
      </xdr:nvCxnSpPr>
      <xdr:spPr>
        <a:xfrm>
          <a:off x="6972300" y="16523607"/>
          <a:ext cx="889000" cy="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67" name="フローチャート: 判断 466"/>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68" name="テキスト ボックス 467"/>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69" name="フローチャート: 判断 468"/>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0" name="テキスト ボックス 469"/>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37244</xdr:rowOff>
    </xdr:from>
    <xdr:to>
      <xdr:col>55</xdr:col>
      <xdr:colOff>50800</xdr:colOff>
      <xdr:row>95</xdr:row>
      <xdr:rowOff>138844</xdr:rowOff>
    </xdr:to>
    <xdr:sp macro="" textlink="">
      <xdr:nvSpPr>
        <xdr:cNvPr id="476" name="楕円 475"/>
        <xdr:cNvSpPr/>
      </xdr:nvSpPr>
      <xdr:spPr>
        <a:xfrm>
          <a:off x="10426700" y="163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60121</xdr:rowOff>
    </xdr:from>
    <xdr:ext cx="534377" cy="259045"/>
    <xdr:sp macro="" textlink="">
      <xdr:nvSpPr>
        <xdr:cNvPr id="477" name="土木費該当値テキスト"/>
        <xdr:cNvSpPr txBox="1"/>
      </xdr:nvSpPr>
      <xdr:spPr>
        <a:xfrm>
          <a:off x="10528300" y="161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139261</xdr:rowOff>
    </xdr:from>
    <xdr:to>
      <xdr:col>50</xdr:col>
      <xdr:colOff>165100</xdr:colOff>
      <xdr:row>96</xdr:row>
      <xdr:rowOff>69411</xdr:rowOff>
    </xdr:to>
    <xdr:sp macro="" textlink="">
      <xdr:nvSpPr>
        <xdr:cNvPr id="478" name="楕円 477"/>
        <xdr:cNvSpPr/>
      </xdr:nvSpPr>
      <xdr:spPr>
        <a:xfrm>
          <a:off x="9588500" y="1642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60538</xdr:rowOff>
    </xdr:from>
    <xdr:ext cx="534377" cy="259045"/>
    <xdr:sp macro="" textlink="">
      <xdr:nvSpPr>
        <xdr:cNvPr id="479" name="テキスト ボックス 478"/>
        <xdr:cNvSpPr txBox="1"/>
      </xdr:nvSpPr>
      <xdr:spPr>
        <a:xfrm>
          <a:off x="9372111" y="165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118740</xdr:rowOff>
    </xdr:from>
    <xdr:to>
      <xdr:col>46</xdr:col>
      <xdr:colOff>38100</xdr:colOff>
      <xdr:row>96</xdr:row>
      <xdr:rowOff>48890</xdr:rowOff>
    </xdr:to>
    <xdr:sp macro="" textlink="">
      <xdr:nvSpPr>
        <xdr:cNvPr id="480" name="楕円 479"/>
        <xdr:cNvSpPr/>
      </xdr:nvSpPr>
      <xdr:spPr>
        <a:xfrm>
          <a:off x="8699500" y="1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40017</xdr:rowOff>
    </xdr:from>
    <xdr:ext cx="534377" cy="259045"/>
    <xdr:sp macro="" textlink="">
      <xdr:nvSpPr>
        <xdr:cNvPr id="481" name="テキスト ボックス 480"/>
        <xdr:cNvSpPr txBox="1"/>
      </xdr:nvSpPr>
      <xdr:spPr>
        <a:xfrm>
          <a:off x="8483111" y="16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70704</xdr:rowOff>
    </xdr:from>
    <xdr:to>
      <xdr:col>41</xdr:col>
      <xdr:colOff>101600</xdr:colOff>
      <xdr:row>97</xdr:row>
      <xdr:rowOff>854</xdr:rowOff>
    </xdr:to>
    <xdr:sp macro="" textlink="">
      <xdr:nvSpPr>
        <xdr:cNvPr id="482" name="楕円 481"/>
        <xdr:cNvSpPr/>
      </xdr:nvSpPr>
      <xdr:spPr>
        <a:xfrm>
          <a:off x="7810500" y="165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163431</xdr:rowOff>
    </xdr:from>
    <xdr:ext cx="534377" cy="259045"/>
    <xdr:sp macro="" textlink="">
      <xdr:nvSpPr>
        <xdr:cNvPr id="483" name="テキスト ボックス 482"/>
        <xdr:cNvSpPr txBox="1"/>
      </xdr:nvSpPr>
      <xdr:spPr>
        <a:xfrm>
          <a:off x="7594111" y="166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13607</xdr:rowOff>
    </xdr:from>
    <xdr:to>
      <xdr:col>36</xdr:col>
      <xdr:colOff>165100</xdr:colOff>
      <xdr:row>96</xdr:row>
      <xdr:rowOff>115207</xdr:rowOff>
    </xdr:to>
    <xdr:sp macro="" textlink="">
      <xdr:nvSpPr>
        <xdr:cNvPr id="484" name="楕円 483"/>
        <xdr:cNvSpPr/>
      </xdr:nvSpPr>
      <xdr:spPr>
        <a:xfrm>
          <a:off x="6921500" y="1647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106334</xdr:rowOff>
    </xdr:from>
    <xdr:ext cx="534377" cy="259045"/>
    <xdr:sp macro="" textlink="">
      <xdr:nvSpPr>
        <xdr:cNvPr id="485" name="テキスト ボックス 484"/>
        <xdr:cNvSpPr txBox="1"/>
      </xdr:nvSpPr>
      <xdr:spPr>
        <a:xfrm>
          <a:off x="6705111" y="1656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08" name="直線コネクタ 507"/>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09" name="消防費最小値テキスト"/>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0" name="直線コネクタ 509"/>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1" name="消防費最大値テキスト"/>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2" name="直線コネクタ 511"/>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149461</xdr:rowOff>
    </xdr:from>
    <xdr:to>
      <xdr:col>85</xdr:col>
      <xdr:colOff>127000</xdr:colOff>
      <xdr:row>35</xdr:row>
      <xdr:rowOff>149575</xdr:rowOff>
    </xdr:to>
    <xdr:cxnSp macro="">
      <xdr:nvCxnSpPr>
        <xdr:cNvPr id="513" name="直線コネクタ 512"/>
        <xdr:cNvCxnSpPr/>
      </xdr:nvCxnSpPr>
      <xdr:spPr>
        <a:xfrm flipV="1">
          <a:off x="15481300" y="615021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105709</xdr:rowOff>
    </xdr:from>
    <xdr:ext cx="534377" cy="259045"/>
    <xdr:sp macro="" textlink="">
      <xdr:nvSpPr>
        <xdr:cNvPr id="514" name="消防費平均値テキスト"/>
        <xdr:cNvSpPr txBox="1"/>
      </xdr:nvSpPr>
      <xdr:spPr>
        <a:xfrm>
          <a:off x="16370300" y="627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5" name="フローチャート: 判断 514"/>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149575</xdr:rowOff>
    </xdr:from>
    <xdr:to>
      <xdr:col>81</xdr:col>
      <xdr:colOff>50800</xdr:colOff>
      <xdr:row>35</xdr:row>
      <xdr:rowOff>152067</xdr:rowOff>
    </xdr:to>
    <xdr:cxnSp macro="">
      <xdr:nvCxnSpPr>
        <xdr:cNvPr id="516" name="直線コネクタ 515"/>
        <xdr:cNvCxnSpPr/>
      </xdr:nvCxnSpPr>
      <xdr:spPr>
        <a:xfrm flipV="1">
          <a:off x="14592300" y="6150325"/>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17" name="フローチャート: 判断 516"/>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22704</xdr:rowOff>
    </xdr:from>
    <xdr:ext cx="534377" cy="259045"/>
    <xdr:sp macro="" textlink="">
      <xdr:nvSpPr>
        <xdr:cNvPr id="518" name="テキスト ボックス 517"/>
        <xdr:cNvSpPr txBox="1"/>
      </xdr:nvSpPr>
      <xdr:spPr>
        <a:xfrm>
          <a:off x="15214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130030</xdr:rowOff>
    </xdr:from>
    <xdr:to>
      <xdr:col>76</xdr:col>
      <xdr:colOff>114300</xdr:colOff>
      <xdr:row>35</xdr:row>
      <xdr:rowOff>152067</xdr:rowOff>
    </xdr:to>
    <xdr:cxnSp macro="">
      <xdr:nvCxnSpPr>
        <xdr:cNvPr id="519" name="直線コネクタ 518"/>
        <xdr:cNvCxnSpPr/>
      </xdr:nvCxnSpPr>
      <xdr:spPr>
        <a:xfrm>
          <a:off x="13703300" y="6130780"/>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0" name="フローチャート: 判断 519"/>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83329</xdr:rowOff>
    </xdr:from>
    <xdr:ext cx="534377" cy="259045"/>
    <xdr:sp macro="" textlink="">
      <xdr:nvSpPr>
        <xdr:cNvPr id="521" name="テキスト ボックス 520"/>
        <xdr:cNvSpPr txBox="1"/>
      </xdr:nvSpPr>
      <xdr:spPr>
        <a:xfrm>
          <a:off x="14325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130030</xdr:rowOff>
    </xdr:from>
    <xdr:to>
      <xdr:col>71</xdr:col>
      <xdr:colOff>177800</xdr:colOff>
      <xdr:row>35</xdr:row>
      <xdr:rowOff>166720</xdr:rowOff>
    </xdr:to>
    <xdr:cxnSp macro="">
      <xdr:nvCxnSpPr>
        <xdr:cNvPr id="522" name="直線コネクタ 521"/>
        <xdr:cNvCxnSpPr/>
      </xdr:nvCxnSpPr>
      <xdr:spPr>
        <a:xfrm flipV="1">
          <a:off x="12814300" y="6130780"/>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3" name="フローチャート: 判断 522"/>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119882</xdr:rowOff>
    </xdr:from>
    <xdr:ext cx="534377" cy="259045"/>
    <xdr:sp macro="" textlink="">
      <xdr:nvSpPr>
        <xdr:cNvPr id="524" name="テキスト ボックス 523"/>
        <xdr:cNvSpPr txBox="1"/>
      </xdr:nvSpPr>
      <xdr:spPr>
        <a:xfrm>
          <a:off x="13436111" y="629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5" name="フローチャート: 判断 524"/>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91581</xdr:rowOff>
    </xdr:from>
    <xdr:ext cx="534377" cy="259045"/>
    <xdr:sp macro="" textlink="">
      <xdr:nvSpPr>
        <xdr:cNvPr id="526" name="テキスト ボックス 525"/>
        <xdr:cNvSpPr txBox="1"/>
      </xdr:nvSpPr>
      <xdr:spPr>
        <a:xfrm>
          <a:off x="12547111" y="626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98661</xdr:rowOff>
    </xdr:from>
    <xdr:to>
      <xdr:col>85</xdr:col>
      <xdr:colOff>177800</xdr:colOff>
      <xdr:row>36</xdr:row>
      <xdr:rowOff>28811</xdr:rowOff>
    </xdr:to>
    <xdr:sp macro="" textlink="">
      <xdr:nvSpPr>
        <xdr:cNvPr id="532" name="楕円 531"/>
        <xdr:cNvSpPr/>
      </xdr:nvSpPr>
      <xdr:spPr>
        <a:xfrm>
          <a:off x="16268700" y="60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121538</xdr:rowOff>
    </xdr:from>
    <xdr:ext cx="534377" cy="259045"/>
    <xdr:sp macro="" textlink="">
      <xdr:nvSpPr>
        <xdr:cNvPr id="533" name="消防費該当値テキスト"/>
        <xdr:cNvSpPr txBox="1"/>
      </xdr:nvSpPr>
      <xdr:spPr>
        <a:xfrm>
          <a:off x="16370300" y="595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98775</xdr:rowOff>
    </xdr:from>
    <xdr:to>
      <xdr:col>81</xdr:col>
      <xdr:colOff>101600</xdr:colOff>
      <xdr:row>36</xdr:row>
      <xdr:rowOff>28925</xdr:rowOff>
    </xdr:to>
    <xdr:sp macro="" textlink="">
      <xdr:nvSpPr>
        <xdr:cNvPr id="534" name="楕円 533"/>
        <xdr:cNvSpPr/>
      </xdr:nvSpPr>
      <xdr:spPr>
        <a:xfrm>
          <a:off x="15430500" y="60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45452</xdr:rowOff>
    </xdr:from>
    <xdr:ext cx="534377" cy="259045"/>
    <xdr:sp macro="" textlink="">
      <xdr:nvSpPr>
        <xdr:cNvPr id="535" name="テキスト ボックス 534"/>
        <xdr:cNvSpPr txBox="1"/>
      </xdr:nvSpPr>
      <xdr:spPr>
        <a:xfrm>
          <a:off x="15214111" y="58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101267</xdr:rowOff>
    </xdr:from>
    <xdr:to>
      <xdr:col>76</xdr:col>
      <xdr:colOff>165100</xdr:colOff>
      <xdr:row>36</xdr:row>
      <xdr:rowOff>31417</xdr:rowOff>
    </xdr:to>
    <xdr:sp macro="" textlink="">
      <xdr:nvSpPr>
        <xdr:cNvPr id="536" name="楕円 535"/>
        <xdr:cNvSpPr/>
      </xdr:nvSpPr>
      <xdr:spPr>
        <a:xfrm>
          <a:off x="14541500" y="61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47944</xdr:rowOff>
    </xdr:from>
    <xdr:ext cx="534377" cy="259045"/>
    <xdr:sp macro="" textlink="">
      <xdr:nvSpPr>
        <xdr:cNvPr id="537" name="テキスト ボックス 536"/>
        <xdr:cNvSpPr txBox="1"/>
      </xdr:nvSpPr>
      <xdr:spPr>
        <a:xfrm>
          <a:off x="14325111" y="58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79230</xdr:rowOff>
    </xdr:from>
    <xdr:to>
      <xdr:col>72</xdr:col>
      <xdr:colOff>38100</xdr:colOff>
      <xdr:row>36</xdr:row>
      <xdr:rowOff>9380</xdr:rowOff>
    </xdr:to>
    <xdr:sp macro="" textlink="">
      <xdr:nvSpPr>
        <xdr:cNvPr id="538" name="楕円 537"/>
        <xdr:cNvSpPr/>
      </xdr:nvSpPr>
      <xdr:spPr>
        <a:xfrm>
          <a:off x="13652500" y="60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25907</xdr:rowOff>
    </xdr:from>
    <xdr:ext cx="534377" cy="259045"/>
    <xdr:sp macro="" textlink="">
      <xdr:nvSpPr>
        <xdr:cNvPr id="539" name="テキスト ボックス 538"/>
        <xdr:cNvSpPr txBox="1"/>
      </xdr:nvSpPr>
      <xdr:spPr>
        <a:xfrm>
          <a:off x="13436111" y="585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115920</xdr:rowOff>
    </xdr:from>
    <xdr:to>
      <xdr:col>67</xdr:col>
      <xdr:colOff>101600</xdr:colOff>
      <xdr:row>36</xdr:row>
      <xdr:rowOff>46070</xdr:rowOff>
    </xdr:to>
    <xdr:sp macro="" textlink="">
      <xdr:nvSpPr>
        <xdr:cNvPr id="540" name="楕円 539"/>
        <xdr:cNvSpPr/>
      </xdr:nvSpPr>
      <xdr:spPr>
        <a:xfrm>
          <a:off x="12763500" y="61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62597</xdr:rowOff>
    </xdr:from>
    <xdr:ext cx="534377" cy="259045"/>
    <xdr:sp macro="" textlink="">
      <xdr:nvSpPr>
        <xdr:cNvPr id="541" name="テキスト ボックス 540"/>
        <xdr:cNvSpPr txBox="1"/>
      </xdr:nvSpPr>
      <xdr:spPr>
        <a:xfrm>
          <a:off x="12547111" y="589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68" name="直線コネクタ 567"/>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69" name="教育費最小値テキスト"/>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0" name="直線コネクタ 569"/>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1" name="教育費最大値テキスト"/>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2" name="直線コネクタ 571"/>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143902</xdr:rowOff>
    </xdr:from>
    <xdr:to>
      <xdr:col>85</xdr:col>
      <xdr:colOff>127000</xdr:colOff>
      <xdr:row>54</xdr:row>
      <xdr:rowOff>113542</xdr:rowOff>
    </xdr:to>
    <xdr:cxnSp macro="">
      <xdr:nvCxnSpPr>
        <xdr:cNvPr id="573" name="直線コネクタ 572"/>
        <xdr:cNvCxnSpPr/>
      </xdr:nvCxnSpPr>
      <xdr:spPr>
        <a:xfrm flipV="1">
          <a:off x="15481300" y="8716402"/>
          <a:ext cx="838200" cy="65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159877</xdr:rowOff>
    </xdr:from>
    <xdr:ext cx="534377" cy="259045"/>
    <xdr:sp macro="" textlink="">
      <xdr:nvSpPr>
        <xdr:cNvPr id="574" name="教育費平均値テキスト"/>
        <xdr:cNvSpPr txBox="1"/>
      </xdr:nvSpPr>
      <xdr:spPr>
        <a:xfrm>
          <a:off x="16370300" y="9589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5" name="フローチャート: 判断 574"/>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21720</xdr:rowOff>
    </xdr:from>
    <xdr:to>
      <xdr:col>81</xdr:col>
      <xdr:colOff>50800</xdr:colOff>
      <xdr:row>54</xdr:row>
      <xdr:rowOff>113542</xdr:rowOff>
    </xdr:to>
    <xdr:cxnSp macro="">
      <xdr:nvCxnSpPr>
        <xdr:cNvPr id="576" name="直線コネクタ 575"/>
        <xdr:cNvCxnSpPr/>
      </xdr:nvCxnSpPr>
      <xdr:spPr>
        <a:xfrm>
          <a:off x="14592300" y="9280020"/>
          <a:ext cx="889000" cy="9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77" name="フローチャート: 判断 576"/>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134818</xdr:rowOff>
    </xdr:from>
    <xdr:ext cx="534377" cy="259045"/>
    <xdr:sp macro="" textlink="">
      <xdr:nvSpPr>
        <xdr:cNvPr id="578" name="テキスト ボックス 577"/>
        <xdr:cNvSpPr txBox="1"/>
      </xdr:nvSpPr>
      <xdr:spPr>
        <a:xfrm>
          <a:off x="15214111" y="97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103657</xdr:rowOff>
    </xdr:from>
    <xdr:to>
      <xdr:col>76</xdr:col>
      <xdr:colOff>114300</xdr:colOff>
      <xdr:row>54</xdr:row>
      <xdr:rowOff>21720</xdr:rowOff>
    </xdr:to>
    <xdr:cxnSp macro="">
      <xdr:nvCxnSpPr>
        <xdr:cNvPr id="579" name="直線コネクタ 578"/>
        <xdr:cNvCxnSpPr/>
      </xdr:nvCxnSpPr>
      <xdr:spPr>
        <a:xfrm>
          <a:off x="13703300" y="9190507"/>
          <a:ext cx="889000" cy="8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0" name="フローチャート: 判断 579"/>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124466</xdr:rowOff>
    </xdr:from>
    <xdr:ext cx="534377" cy="259045"/>
    <xdr:sp macro="" textlink="">
      <xdr:nvSpPr>
        <xdr:cNvPr id="581" name="テキスト ボックス 580"/>
        <xdr:cNvSpPr txBox="1"/>
      </xdr:nvSpPr>
      <xdr:spPr>
        <a:xfrm>
          <a:off x="14325111" y="97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103657</xdr:rowOff>
    </xdr:from>
    <xdr:to>
      <xdr:col>71</xdr:col>
      <xdr:colOff>177800</xdr:colOff>
      <xdr:row>54</xdr:row>
      <xdr:rowOff>123306</xdr:rowOff>
    </xdr:to>
    <xdr:cxnSp macro="">
      <xdr:nvCxnSpPr>
        <xdr:cNvPr id="582" name="直線コネクタ 581"/>
        <xdr:cNvCxnSpPr/>
      </xdr:nvCxnSpPr>
      <xdr:spPr>
        <a:xfrm flipV="1">
          <a:off x="12814300" y="9190507"/>
          <a:ext cx="889000" cy="19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3" name="フローチャート: 判断 582"/>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17808</xdr:rowOff>
    </xdr:from>
    <xdr:ext cx="534377" cy="259045"/>
    <xdr:sp macro="" textlink="">
      <xdr:nvSpPr>
        <xdr:cNvPr id="584" name="テキスト ボックス 583"/>
        <xdr:cNvSpPr txBox="1"/>
      </xdr:nvSpPr>
      <xdr:spPr>
        <a:xfrm>
          <a:off x="13436111" y="9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5" name="フローチャート: 判断 584"/>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165603</xdr:rowOff>
    </xdr:from>
    <xdr:ext cx="534377" cy="259045"/>
    <xdr:sp macro="" textlink="">
      <xdr:nvSpPr>
        <xdr:cNvPr id="586" name="テキスト ボックス 585"/>
        <xdr:cNvSpPr txBox="1"/>
      </xdr:nvSpPr>
      <xdr:spPr>
        <a:xfrm>
          <a:off x="12547111" y="97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93102</xdr:rowOff>
    </xdr:from>
    <xdr:to>
      <xdr:col>85</xdr:col>
      <xdr:colOff>177800</xdr:colOff>
      <xdr:row>51</xdr:row>
      <xdr:rowOff>23252</xdr:rowOff>
    </xdr:to>
    <xdr:sp macro="" textlink="">
      <xdr:nvSpPr>
        <xdr:cNvPr id="592" name="楕円 591"/>
        <xdr:cNvSpPr/>
      </xdr:nvSpPr>
      <xdr:spPr>
        <a:xfrm>
          <a:off x="16268700" y="86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46129</xdr:rowOff>
    </xdr:from>
    <xdr:ext cx="599010" cy="259045"/>
    <xdr:sp macro="" textlink="">
      <xdr:nvSpPr>
        <xdr:cNvPr id="593" name="教育費該当値テキスト"/>
        <xdr:cNvSpPr txBox="1"/>
      </xdr:nvSpPr>
      <xdr:spPr>
        <a:xfrm>
          <a:off x="16370300" y="86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62742</xdr:rowOff>
    </xdr:from>
    <xdr:to>
      <xdr:col>81</xdr:col>
      <xdr:colOff>101600</xdr:colOff>
      <xdr:row>54</xdr:row>
      <xdr:rowOff>164342</xdr:rowOff>
    </xdr:to>
    <xdr:sp macro="" textlink="">
      <xdr:nvSpPr>
        <xdr:cNvPr id="594" name="楕円 593"/>
        <xdr:cNvSpPr/>
      </xdr:nvSpPr>
      <xdr:spPr>
        <a:xfrm>
          <a:off x="15430500" y="932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9419</xdr:rowOff>
    </xdr:from>
    <xdr:ext cx="599010" cy="259045"/>
    <xdr:sp macro="" textlink="">
      <xdr:nvSpPr>
        <xdr:cNvPr id="595" name="テキスト ボックス 594"/>
        <xdr:cNvSpPr txBox="1"/>
      </xdr:nvSpPr>
      <xdr:spPr>
        <a:xfrm>
          <a:off x="15181795" y="909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142370</xdr:rowOff>
    </xdr:from>
    <xdr:to>
      <xdr:col>76</xdr:col>
      <xdr:colOff>165100</xdr:colOff>
      <xdr:row>54</xdr:row>
      <xdr:rowOff>72520</xdr:rowOff>
    </xdr:to>
    <xdr:sp macro="" textlink="">
      <xdr:nvSpPr>
        <xdr:cNvPr id="596" name="楕円 595"/>
        <xdr:cNvSpPr/>
      </xdr:nvSpPr>
      <xdr:spPr>
        <a:xfrm>
          <a:off x="14541500" y="922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89047</xdr:rowOff>
    </xdr:from>
    <xdr:ext cx="599010" cy="259045"/>
    <xdr:sp macro="" textlink="">
      <xdr:nvSpPr>
        <xdr:cNvPr id="597" name="テキスト ボックス 596"/>
        <xdr:cNvSpPr txBox="1"/>
      </xdr:nvSpPr>
      <xdr:spPr>
        <a:xfrm>
          <a:off x="14292795" y="90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52857</xdr:rowOff>
    </xdr:from>
    <xdr:to>
      <xdr:col>72</xdr:col>
      <xdr:colOff>38100</xdr:colOff>
      <xdr:row>53</xdr:row>
      <xdr:rowOff>154457</xdr:rowOff>
    </xdr:to>
    <xdr:sp macro="" textlink="">
      <xdr:nvSpPr>
        <xdr:cNvPr id="598" name="楕円 597"/>
        <xdr:cNvSpPr/>
      </xdr:nvSpPr>
      <xdr:spPr>
        <a:xfrm>
          <a:off x="13652500" y="913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170984</xdr:rowOff>
    </xdr:from>
    <xdr:ext cx="599010" cy="259045"/>
    <xdr:sp macro="" textlink="">
      <xdr:nvSpPr>
        <xdr:cNvPr id="599" name="テキスト ボックス 598"/>
        <xdr:cNvSpPr txBox="1"/>
      </xdr:nvSpPr>
      <xdr:spPr>
        <a:xfrm>
          <a:off x="13403795" y="891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72506</xdr:rowOff>
    </xdr:from>
    <xdr:to>
      <xdr:col>67</xdr:col>
      <xdr:colOff>101600</xdr:colOff>
      <xdr:row>55</xdr:row>
      <xdr:rowOff>2656</xdr:rowOff>
    </xdr:to>
    <xdr:sp macro="" textlink="">
      <xdr:nvSpPr>
        <xdr:cNvPr id="600" name="楕円 599"/>
        <xdr:cNvSpPr/>
      </xdr:nvSpPr>
      <xdr:spPr>
        <a:xfrm>
          <a:off x="12763500" y="93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19183</xdr:rowOff>
    </xdr:from>
    <xdr:ext cx="599010" cy="259045"/>
    <xdr:sp macro="" textlink="">
      <xdr:nvSpPr>
        <xdr:cNvPr id="601" name="テキスト ボックス 600"/>
        <xdr:cNvSpPr txBox="1"/>
      </xdr:nvSpPr>
      <xdr:spPr>
        <a:xfrm>
          <a:off x="12514795" y="910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3" name="直線コネクタ 622"/>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26" name="災害復旧費最大値テキスト"/>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27" name="直線コネクタ 626"/>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27952</xdr:rowOff>
    </xdr:from>
    <xdr:to>
      <xdr:col>85</xdr:col>
      <xdr:colOff>127000</xdr:colOff>
      <xdr:row>77</xdr:row>
      <xdr:rowOff>95590</xdr:rowOff>
    </xdr:to>
    <xdr:cxnSp macro="">
      <xdr:nvCxnSpPr>
        <xdr:cNvPr id="628" name="直線コネクタ 627"/>
        <xdr:cNvCxnSpPr/>
      </xdr:nvCxnSpPr>
      <xdr:spPr>
        <a:xfrm flipV="1">
          <a:off x="15481300" y="13229602"/>
          <a:ext cx="838200" cy="6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29" name="災害復旧費平均値テキスト"/>
        <xdr:cNvSpPr txBox="1"/>
      </xdr:nvSpPr>
      <xdr:spPr>
        <a:xfrm>
          <a:off x="16370300" y="1333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0" name="フローチャート: 判断 629"/>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95590</xdr:rowOff>
    </xdr:from>
    <xdr:to>
      <xdr:col>81</xdr:col>
      <xdr:colOff>50800</xdr:colOff>
      <xdr:row>78</xdr:row>
      <xdr:rowOff>4744</xdr:rowOff>
    </xdr:to>
    <xdr:cxnSp macro="">
      <xdr:nvCxnSpPr>
        <xdr:cNvPr id="631" name="直線コネクタ 630"/>
        <xdr:cNvCxnSpPr/>
      </xdr:nvCxnSpPr>
      <xdr:spPr>
        <a:xfrm flipV="1">
          <a:off x="14592300" y="13297240"/>
          <a:ext cx="889000" cy="8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2" name="フローチャート: 判断 631"/>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61895</xdr:rowOff>
    </xdr:from>
    <xdr:ext cx="534377" cy="259045"/>
    <xdr:sp macro="" textlink="">
      <xdr:nvSpPr>
        <xdr:cNvPr id="633" name="テキスト ボックス 632"/>
        <xdr:cNvSpPr txBox="1"/>
      </xdr:nvSpPr>
      <xdr:spPr>
        <a:xfrm>
          <a:off x="15214111" y="134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96962</xdr:rowOff>
    </xdr:from>
    <xdr:to>
      <xdr:col>76</xdr:col>
      <xdr:colOff>114300</xdr:colOff>
      <xdr:row>78</xdr:row>
      <xdr:rowOff>4744</xdr:rowOff>
    </xdr:to>
    <xdr:cxnSp macro="">
      <xdr:nvCxnSpPr>
        <xdr:cNvPr id="634" name="直線コネクタ 633"/>
        <xdr:cNvCxnSpPr/>
      </xdr:nvCxnSpPr>
      <xdr:spPr>
        <a:xfrm>
          <a:off x="13703300" y="13298612"/>
          <a:ext cx="889000" cy="7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5" name="フローチャート: 判断 634"/>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54553</xdr:rowOff>
    </xdr:from>
    <xdr:ext cx="534377" cy="259045"/>
    <xdr:sp macro="" textlink="">
      <xdr:nvSpPr>
        <xdr:cNvPr id="636" name="テキスト ボックス 635"/>
        <xdr:cNvSpPr txBox="1"/>
      </xdr:nvSpPr>
      <xdr:spPr>
        <a:xfrm>
          <a:off x="14325111" y="134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96962</xdr:rowOff>
    </xdr:from>
    <xdr:to>
      <xdr:col>71</xdr:col>
      <xdr:colOff>177800</xdr:colOff>
      <xdr:row>77</xdr:row>
      <xdr:rowOff>127064</xdr:rowOff>
    </xdr:to>
    <xdr:cxnSp macro="">
      <xdr:nvCxnSpPr>
        <xdr:cNvPr id="637" name="直線コネクタ 636"/>
        <xdr:cNvCxnSpPr/>
      </xdr:nvCxnSpPr>
      <xdr:spPr>
        <a:xfrm flipV="1">
          <a:off x="12814300" y="13298612"/>
          <a:ext cx="889000" cy="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38" name="フローチャート: 判断 637"/>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31858</xdr:rowOff>
    </xdr:from>
    <xdr:ext cx="534377" cy="259045"/>
    <xdr:sp macro="" textlink="">
      <xdr:nvSpPr>
        <xdr:cNvPr id="639" name="テキスト ボックス 638"/>
        <xdr:cNvSpPr txBox="1"/>
      </xdr:nvSpPr>
      <xdr:spPr>
        <a:xfrm>
          <a:off x="13436111" y="134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0" name="フローチャート: 判断 639"/>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89474</xdr:rowOff>
    </xdr:from>
    <xdr:ext cx="534377" cy="259045"/>
    <xdr:sp macro="" textlink="">
      <xdr:nvSpPr>
        <xdr:cNvPr id="641" name="テキスト ボックス 640"/>
        <xdr:cNvSpPr txBox="1"/>
      </xdr:nvSpPr>
      <xdr:spPr>
        <a:xfrm>
          <a:off x="12547111" y="1346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148602</xdr:rowOff>
    </xdr:from>
    <xdr:to>
      <xdr:col>85</xdr:col>
      <xdr:colOff>177800</xdr:colOff>
      <xdr:row>77</xdr:row>
      <xdr:rowOff>78752</xdr:rowOff>
    </xdr:to>
    <xdr:sp macro="" textlink="">
      <xdr:nvSpPr>
        <xdr:cNvPr id="647" name="楕円 646"/>
        <xdr:cNvSpPr/>
      </xdr:nvSpPr>
      <xdr:spPr>
        <a:xfrm>
          <a:off x="16268700" y="131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29</xdr:rowOff>
    </xdr:from>
    <xdr:ext cx="534377" cy="259045"/>
    <xdr:sp macro="" textlink="">
      <xdr:nvSpPr>
        <xdr:cNvPr id="648" name="災害復旧費該当値テキスト"/>
        <xdr:cNvSpPr txBox="1"/>
      </xdr:nvSpPr>
      <xdr:spPr>
        <a:xfrm>
          <a:off x="16370300" y="1303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44790</xdr:rowOff>
    </xdr:from>
    <xdr:to>
      <xdr:col>81</xdr:col>
      <xdr:colOff>101600</xdr:colOff>
      <xdr:row>77</xdr:row>
      <xdr:rowOff>146390</xdr:rowOff>
    </xdr:to>
    <xdr:sp macro="" textlink="">
      <xdr:nvSpPr>
        <xdr:cNvPr id="649" name="楕円 648"/>
        <xdr:cNvSpPr/>
      </xdr:nvSpPr>
      <xdr:spPr>
        <a:xfrm>
          <a:off x="15430500" y="1324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162917</xdr:rowOff>
    </xdr:from>
    <xdr:ext cx="534377" cy="259045"/>
    <xdr:sp macro="" textlink="">
      <xdr:nvSpPr>
        <xdr:cNvPr id="650" name="テキスト ボックス 649"/>
        <xdr:cNvSpPr txBox="1"/>
      </xdr:nvSpPr>
      <xdr:spPr>
        <a:xfrm>
          <a:off x="15214111" y="130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125394</xdr:rowOff>
    </xdr:from>
    <xdr:to>
      <xdr:col>76</xdr:col>
      <xdr:colOff>165100</xdr:colOff>
      <xdr:row>78</xdr:row>
      <xdr:rowOff>55544</xdr:rowOff>
    </xdr:to>
    <xdr:sp macro="" textlink="">
      <xdr:nvSpPr>
        <xdr:cNvPr id="651" name="楕円 650"/>
        <xdr:cNvSpPr/>
      </xdr:nvSpPr>
      <xdr:spPr>
        <a:xfrm>
          <a:off x="14541500" y="133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72071</xdr:rowOff>
    </xdr:from>
    <xdr:ext cx="534377" cy="259045"/>
    <xdr:sp macro="" textlink="">
      <xdr:nvSpPr>
        <xdr:cNvPr id="652" name="テキスト ボックス 651"/>
        <xdr:cNvSpPr txBox="1"/>
      </xdr:nvSpPr>
      <xdr:spPr>
        <a:xfrm>
          <a:off x="14325111" y="131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46162</xdr:rowOff>
    </xdr:from>
    <xdr:to>
      <xdr:col>72</xdr:col>
      <xdr:colOff>38100</xdr:colOff>
      <xdr:row>77</xdr:row>
      <xdr:rowOff>147762</xdr:rowOff>
    </xdr:to>
    <xdr:sp macro="" textlink="">
      <xdr:nvSpPr>
        <xdr:cNvPr id="653" name="楕円 652"/>
        <xdr:cNvSpPr/>
      </xdr:nvSpPr>
      <xdr:spPr>
        <a:xfrm>
          <a:off x="13652500" y="13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164289</xdr:rowOff>
    </xdr:from>
    <xdr:ext cx="534377" cy="259045"/>
    <xdr:sp macro="" textlink="">
      <xdr:nvSpPr>
        <xdr:cNvPr id="654" name="テキスト ボックス 653"/>
        <xdr:cNvSpPr txBox="1"/>
      </xdr:nvSpPr>
      <xdr:spPr>
        <a:xfrm>
          <a:off x="13436111" y="1302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76264</xdr:rowOff>
    </xdr:from>
    <xdr:to>
      <xdr:col>67</xdr:col>
      <xdr:colOff>101600</xdr:colOff>
      <xdr:row>78</xdr:row>
      <xdr:rowOff>6414</xdr:rowOff>
    </xdr:to>
    <xdr:sp macro="" textlink="">
      <xdr:nvSpPr>
        <xdr:cNvPr id="655" name="楕円 654"/>
        <xdr:cNvSpPr/>
      </xdr:nvSpPr>
      <xdr:spPr>
        <a:xfrm>
          <a:off x="12763500" y="132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22941</xdr:rowOff>
    </xdr:from>
    <xdr:ext cx="534377" cy="259045"/>
    <xdr:sp macro="" textlink="">
      <xdr:nvSpPr>
        <xdr:cNvPr id="656" name="テキスト ボックス 655"/>
        <xdr:cNvSpPr txBox="1"/>
      </xdr:nvSpPr>
      <xdr:spPr>
        <a:xfrm>
          <a:off x="12547111" y="1305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61260</xdr:rowOff>
    </xdr:from>
    <xdr:to>
      <xdr:col>85</xdr:col>
      <xdr:colOff>126364</xdr:colOff>
      <xdr:row>97</xdr:row>
      <xdr:rowOff>171247</xdr:rowOff>
    </xdr:to>
    <xdr:cxnSp macro="">
      <xdr:nvCxnSpPr>
        <xdr:cNvPr id="680" name="直線コネクタ 679"/>
        <xdr:cNvCxnSpPr/>
      </xdr:nvCxnSpPr>
      <xdr:spPr>
        <a:xfrm flipV="1">
          <a:off x="16317595" y="15663210"/>
          <a:ext cx="1269" cy="113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3624</xdr:rowOff>
    </xdr:from>
    <xdr:ext cx="534377" cy="259045"/>
    <xdr:sp macro="" textlink="">
      <xdr:nvSpPr>
        <xdr:cNvPr id="681" name="公債費最小値テキスト"/>
        <xdr:cNvSpPr txBox="1"/>
      </xdr:nvSpPr>
      <xdr:spPr>
        <a:xfrm>
          <a:off x="16370300" y="1680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171247</xdr:rowOff>
    </xdr:from>
    <xdr:to>
      <xdr:col>86</xdr:col>
      <xdr:colOff>25400</xdr:colOff>
      <xdr:row>97</xdr:row>
      <xdr:rowOff>171247</xdr:rowOff>
    </xdr:to>
    <xdr:cxnSp macro="">
      <xdr:nvCxnSpPr>
        <xdr:cNvPr id="682" name="直線コネクタ 681"/>
        <xdr:cNvCxnSpPr/>
      </xdr:nvCxnSpPr>
      <xdr:spPr>
        <a:xfrm>
          <a:off x="16230600" y="16801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7937</xdr:rowOff>
    </xdr:from>
    <xdr:ext cx="599010" cy="259045"/>
    <xdr:sp macro="" textlink="">
      <xdr:nvSpPr>
        <xdr:cNvPr id="683" name="公債費最大値テキスト"/>
        <xdr:cNvSpPr txBox="1"/>
      </xdr:nvSpPr>
      <xdr:spPr>
        <a:xfrm>
          <a:off x="16370300" y="1543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61260</xdr:rowOff>
    </xdr:from>
    <xdr:to>
      <xdr:col>86</xdr:col>
      <xdr:colOff>25400</xdr:colOff>
      <xdr:row>91</xdr:row>
      <xdr:rowOff>61260</xdr:rowOff>
    </xdr:to>
    <xdr:cxnSp macro="">
      <xdr:nvCxnSpPr>
        <xdr:cNvPr id="684" name="直線コネクタ 683"/>
        <xdr:cNvCxnSpPr/>
      </xdr:nvCxnSpPr>
      <xdr:spPr>
        <a:xfrm>
          <a:off x="16230600" y="156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44252</xdr:rowOff>
    </xdr:from>
    <xdr:to>
      <xdr:col>85</xdr:col>
      <xdr:colOff>127000</xdr:colOff>
      <xdr:row>92</xdr:row>
      <xdr:rowOff>73611</xdr:rowOff>
    </xdr:to>
    <xdr:cxnSp macro="">
      <xdr:nvCxnSpPr>
        <xdr:cNvPr id="685" name="直線コネクタ 684"/>
        <xdr:cNvCxnSpPr/>
      </xdr:nvCxnSpPr>
      <xdr:spPr>
        <a:xfrm>
          <a:off x="15481300" y="15817652"/>
          <a:ext cx="8382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16929</xdr:rowOff>
    </xdr:from>
    <xdr:ext cx="534377" cy="259045"/>
    <xdr:sp macro="" textlink="">
      <xdr:nvSpPr>
        <xdr:cNvPr id="686" name="公債費平均値テキスト"/>
        <xdr:cNvSpPr txBox="1"/>
      </xdr:nvSpPr>
      <xdr:spPr>
        <a:xfrm>
          <a:off x="16370300" y="16304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38502</xdr:rowOff>
    </xdr:from>
    <xdr:to>
      <xdr:col>85</xdr:col>
      <xdr:colOff>177800</xdr:colOff>
      <xdr:row>95</xdr:row>
      <xdr:rowOff>140102</xdr:rowOff>
    </xdr:to>
    <xdr:sp macro="" textlink="">
      <xdr:nvSpPr>
        <xdr:cNvPr id="687" name="フローチャート: 判断 686"/>
        <xdr:cNvSpPr/>
      </xdr:nvSpPr>
      <xdr:spPr>
        <a:xfrm>
          <a:off x="16268700" y="163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117176</xdr:rowOff>
    </xdr:from>
    <xdr:to>
      <xdr:col>81</xdr:col>
      <xdr:colOff>50800</xdr:colOff>
      <xdr:row>92</xdr:row>
      <xdr:rowOff>44252</xdr:rowOff>
    </xdr:to>
    <xdr:cxnSp macro="">
      <xdr:nvCxnSpPr>
        <xdr:cNvPr id="688" name="直線コネクタ 687"/>
        <xdr:cNvCxnSpPr/>
      </xdr:nvCxnSpPr>
      <xdr:spPr>
        <a:xfrm>
          <a:off x="14592300" y="15719126"/>
          <a:ext cx="889000" cy="9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46106</xdr:rowOff>
    </xdr:from>
    <xdr:to>
      <xdr:col>81</xdr:col>
      <xdr:colOff>101600</xdr:colOff>
      <xdr:row>95</xdr:row>
      <xdr:rowOff>147706</xdr:rowOff>
    </xdr:to>
    <xdr:sp macro="" textlink="">
      <xdr:nvSpPr>
        <xdr:cNvPr id="689" name="フローチャート: 判断 688"/>
        <xdr:cNvSpPr/>
      </xdr:nvSpPr>
      <xdr:spPr>
        <a:xfrm>
          <a:off x="15430500" y="1633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138833</xdr:rowOff>
    </xdr:from>
    <xdr:ext cx="534377" cy="259045"/>
    <xdr:sp macro="" textlink="">
      <xdr:nvSpPr>
        <xdr:cNvPr id="690" name="テキスト ボックス 689"/>
        <xdr:cNvSpPr txBox="1"/>
      </xdr:nvSpPr>
      <xdr:spPr>
        <a:xfrm>
          <a:off x="15214111" y="164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117176</xdr:rowOff>
    </xdr:from>
    <xdr:to>
      <xdr:col>76</xdr:col>
      <xdr:colOff>114300</xdr:colOff>
      <xdr:row>91</xdr:row>
      <xdr:rowOff>140515</xdr:rowOff>
    </xdr:to>
    <xdr:cxnSp macro="">
      <xdr:nvCxnSpPr>
        <xdr:cNvPr id="691" name="直線コネクタ 690"/>
        <xdr:cNvCxnSpPr/>
      </xdr:nvCxnSpPr>
      <xdr:spPr>
        <a:xfrm flipV="1">
          <a:off x="13703300" y="15719126"/>
          <a:ext cx="8890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65613</xdr:rowOff>
    </xdr:from>
    <xdr:to>
      <xdr:col>76</xdr:col>
      <xdr:colOff>165100</xdr:colOff>
      <xdr:row>95</xdr:row>
      <xdr:rowOff>167213</xdr:rowOff>
    </xdr:to>
    <xdr:sp macro="" textlink="">
      <xdr:nvSpPr>
        <xdr:cNvPr id="692" name="フローチャート: 判断 691"/>
        <xdr:cNvSpPr/>
      </xdr:nvSpPr>
      <xdr:spPr>
        <a:xfrm>
          <a:off x="145415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158340</xdr:rowOff>
    </xdr:from>
    <xdr:ext cx="534377" cy="259045"/>
    <xdr:sp macro="" textlink="">
      <xdr:nvSpPr>
        <xdr:cNvPr id="693" name="テキスト ボックス 692"/>
        <xdr:cNvSpPr txBox="1"/>
      </xdr:nvSpPr>
      <xdr:spPr>
        <a:xfrm>
          <a:off x="14325111" y="1644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44252</xdr:rowOff>
    </xdr:from>
    <xdr:to>
      <xdr:col>71</xdr:col>
      <xdr:colOff>177800</xdr:colOff>
      <xdr:row>91</xdr:row>
      <xdr:rowOff>140515</xdr:rowOff>
    </xdr:to>
    <xdr:cxnSp macro="">
      <xdr:nvCxnSpPr>
        <xdr:cNvPr id="694" name="直線コネクタ 693"/>
        <xdr:cNvCxnSpPr/>
      </xdr:nvCxnSpPr>
      <xdr:spPr>
        <a:xfrm>
          <a:off x="12814300" y="15646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24792</xdr:rowOff>
    </xdr:from>
    <xdr:to>
      <xdr:col>72</xdr:col>
      <xdr:colOff>38100</xdr:colOff>
      <xdr:row>95</xdr:row>
      <xdr:rowOff>126392</xdr:rowOff>
    </xdr:to>
    <xdr:sp macro="" textlink="">
      <xdr:nvSpPr>
        <xdr:cNvPr id="695" name="フローチャート: 判断 694"/>
        <xdr:cNvSpPr/>
      </xdr:nvSpPr>
      <xdr:spPr>
        <a:xfrm>
          <a:off x="13652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117519</xdr:rowOff>
    </xdr:from>
    <xdr:ext cx="534377" cy="259045"/>
    <xdr:sp macro="" textlink="">
      <xdr:nvSpPr>
        <xdr:cNvPr id="696" name="テキスト ボックス 695"/>
        <xdr:cNvSpPr txBox="1"/>
      </xdr:nvSpPr>
      <xdr:spPr>
        <a:xfrm>
          <a:off x="13436111" y="164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54282</xdr:rowOff>
    </xdr:from>
    <xdr:to>
      <xdr:col>67</xdr:col>
      <xdr:colOff>101600</xdr:colOff>
      <xdr:row>95</xdr:row>
      <xdr:rowOff>155882</xdr:rowOff>
    </xdr:to>
    <xdr:sp macro="" textlink="">
      <xdr:nvSpPr>
        <xdr:cNvPr id="697" name="フローチャート: 判断 696"/>
        <xdr:cNvSpPr/>
      </xdr:nvSpPr>
      <xdr:spPr>
        <a:xfrm>
          <a:off x="12763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147009</xdr:rowOff>
    </xdr:from>
    <xdr:ext cx="534377" cy="259045"/>
    <xdr:sp macro="" textlink="">
      <xdr:nvSpPr>
        <xdr:cNvPr id="698" name="テキスト ボックス 697"/>
        <xdr:cNvSpPr txBox="1"/>
      </xdr:nvSpPr>
      <xdr:spPr>
        <a:xfrm>
          <a:off x="12547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22811</xdr:rowOff>
    </xdr:from>
    <xdr:to>
      <xdr:col>85</xdr:col>
      <xdr:colOff>177800</xdr:colOff>
      <xdr:row>92</xdr:row>
      <xdr:rowOff>124411</xdr:rowOff>
    </xdr:to>
    <xdr:sp macro="" textlink="">
      <xdr:nvSpPr>
        <xdr:cNvPr id="704" name="楕円 703"/>
        <xdr:cNvSpPr/>
      </xdr:nvSpPr>
      <xdr:spPr>
        <a:xfrm>
          <a:off x="16268700" y="157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45688</xdr:rowOff>
    </xdr:from>
    <xdr:ext cx="599010" cy="259045"/>
    <xdr:sp macro="" textlink="">
      <xdr:nvSpPr>
        <xdr:cNvPr id="705" name="公債費該当値テキスト"/>
        <xdr:cNvSpPr txBox="1"/>
      </xdr:nvSpPr>
      <xdr:spPr>
        <a:xfrm>
          <a:off x="16370300" y="15647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164902</xdr:rowOff>
    </xdr:from>
    <xdr:to>
      <xdr:col>81</xdr:col>
      <xdr:colOff>101600</xdr:colOff>
      <xdr:row>92</xdr:row>
      <xdr:rowOff>95052</xdr:rowOff>
    </xdr:to>
    <xdr:sp macro="" textlink="">
      <xdr:nvSpPr>
        <xdr:cNvPr id="706" name="楕円 705"/>
        <xdr:cNvSpPr/>
      </xdr:nvSpPr>
      <xdr:spPr>
        <a:xfrm>
          <a:off x="15430500" y="157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111579</xdr:rowOff>
    </xdr:from>
    <xdr:ext cx="599010" cy="259045"/>
    <xdr:sp macro="" textlink="">
      <xdr:nvSpPr>
        <xdr:cNvPr id="707" name="テキスト ボックス 706"/>
        <xdr:cNvSpPr txBox="1"/>
      </xdr:nvSpPr>
      <xdr:spPr>
        <a:xfrm>
          <a:off x="15181795" y="155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66376</xdr:rowOff>
    </xdr:from>
    <xdr:to>
      <xdr:col>76</xdr:col>
      <xdr:colOff>165100</xdr:colOff>
      <xdr:row>91</xdr:row>
      <xdr:rowOff>167976</xdr:rowOff>
    </xdr:to>
    <xdr:sp macro="" textlink="">
      <xdr:nvSpPr>
        <xdr:cNvPr id="708" name="楕円 707"/>
        <xdr:cNvSpPr/>
      </xdr:nvSpPr>
      <xdr:spPr>
        <a:xfrm>
          <a:off x="14541500" y="156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13053</xdr:rowOff>
    </xdr:from>
    <xdr:ext cx="599010" cy="259045"/>
    <xdr:sp macro="" textlink="">
      <xdr:nvSpPr>
        <xdr:cNvPr id="709" name="テキスト ボックス 708"/>
        <xdr:cNvSpPr txBox="1"/>
      </xdr:nvSpPr>
      <xdr:spPr>
        <a:xfrm>
          <a:off x="14292795" y="1544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89715</xdr:rowOff>
    </xdr:from>
    <xdr:to>
      <xdr:col>72</xdr:col>
      <xdr:colOff>38100</xdr:colOff>
      <xdr:row>92</xdr:row>
      <xdr:rowOff>19865</xdr:rowOff>
    </xdr:to>
    <xdr:sp macro="" textlink="">
      <xdr:nvSpPr>
        <xdr:cNvPr id="710" name="楕円 709"/>
        <xdr:cNvSpPr/>
      </xdr:nvSpPr>
      <xdr:spPr>
        <a:xfrm>
          <a:off x="13652500" y="156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36392</xdr:rowOff>
    </xdr:from>
    <xdr:ext cx="599010" cy="259045"/>
    <xdr:sp macro="" textlink="">
      <xdr:nvSpPr>
        <xdr:cNvPr id="711" name="テキスト ボックス 710"/>
        <xdr:cNvSpPr txBox="1"/>
      </xdr:nvSpPr>
      <xdr:spPr>
        <a:xfrm>
          <a:off x="13403795" y="154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164902</xdr:rowOff>
    </xdr:from>
    <xdr:to>
      <xdr:col>67</xdr:col>
      <xdr:colOff>101600</xdr:colOff>
      <xdr:row>91</xdr:row>
      <xdr:rowOff>95052</xdr:rowOff>
    </xdr:to>
    <xdr:sp macro="" textlink="">
      <xdr:nvSpPr>
        <xdr:cNvPr id="712" name="楕円 711"/>
        <xdr:cNvSpPr/>
      </xdr:nvSpPr>
      <xdr:spPr>
        <a:xfrm>
          <a:off x="12763500" y="155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111579</xdr:rowOff>
    </xdr:from>
    <xdr:ext cx="599010" cy="259045"/>
    <xdr:sp macro="" textlink="">
      <xdr:nvSpPr>
        <xdr:cNvPr id="713" name="テキスト ボックス 712"/>
        <xdr:cNvSpPr txBox="1"/>
      </xdr:nvSpPr>
      <xdr:spPr>
        <a:xfrm>
          <a:off x="12514795" y="15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7" name="テキスト ボックス 72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9" name="テキスト ボックス 72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1" name="テキスト ボックス 73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39" name="直線コネクタ 738"/>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2" name="諸支出金最大値テキスト"/>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43" name="直線コネクタ 742"/>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45" name="諸支出金平均値テキスト"/>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46" name="フローチャート: 判断 745"/>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48" name="フローチャート: 判断 747"/>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49" name="テキスト ボックス 748"/>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1" name="フローチャート: 判断 750"/>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2" name="テキスト ボックス 751"/>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54" name="フローチャート: 判断 753"/>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55" name="テキスト ボックス 754"/>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56" name="フローチャート: 判断 755"/>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57" name="テキスト ボックス 756"/>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64" name="諸支出金該当値テキスト"/>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総務費は、決算額全体の内訳で一番割合が大きく住民一人あたり３１２，８５２円、前年度比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７．１％となっており大きく増加しているが、これは道の駅整備事業、研修施設整備事業の実施が主な要因である。民生費は、住民一人あたり２５７，５００円、前年度比△５．９％となっており減少しているが、これは住民税非課税世帯等に対する臨時特別給付金や子育て世帯生活支援特別給付金に係る事業費の減が大きな要因である。また、類似団体と比較して高い水準にあり高止まりの傾向にある。これは平成２３年度から本町が推進してきた「日本一の子育て村」施策の一環で、子育て環境充実を図るため、他の経費を見直し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教育費は、住民一人あたり１６７，６１４円、前年度比＋５６．１％となっており大きく増加しているが、これは石見中学校改築事業や小中学校トイレ洋式化事業などの実施が大きな要因である。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は、住民一人あたり１４８，９１７円、前年度比△３４．９％で、大きく減少しているものの類似団体と比較して高い水準にある。これは、公営事業特別会計である下水道事業に係る繰出金や上水道事業への補助費、一部事務組合等の公立邑智病院への繰出金、邑智郡総合事務組合（ごみ処理）の負担金等が大きな割合を占めている。令和４年度の減額の主な要因は、平成２９年度から実施されていたごみ処理場整備が令和３年度で完了したことにより、邑智郡総合事務組合（ごみ処理）の負担金が大きく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適切な財源の確保と歳出の精査により、実質収支額は継続的に黒字を確保している。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令和４年度の実質単年度収支は、前年度決算剰余金や追加交付された普通交付税を財政調整基金に積立てた一方、取り崩しを行わなかったため黒字となっている。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財政調整基金残高は、決算剰余金等の積立てに伴い増加し、標準財政規模比は</a:t>
          </a:r>
          <a:r>
            <a:rPr kumimoji="1" lang="en-US" altLang="ja-JP"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2.77</a:t>
          </a:r>
          <a:r>
            <a:rPr kumimoji="1" lang="ja-JP" altLang="en-US"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ポイント増の</a:t>
          </a:r>
          <a:r>
            <a:rPr kumimoji="1" lang="en-US" altLang="ja-JP"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9.78%</a:t>
          </a:r>
          <a:r>
            <a:rPr kumimoji="1" lang="ja-JP" altLang="en-US" sz="135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現在のところ、連結実質赤字の発生はない。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税率や利用料金改定の見直しを継続的に行い、一層の健全化を目指していく。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x14ac:dyDescent="0.15">
      <c r="B1" s="378" t="s">
        <v>82</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80"/>
      <c r="DK1" s="180"/>
      <c r="DL1" s="180"/>
      <c r="DM1" s="180"/>
      <c r="DN1" s="180"/>
      <c r="DO1" s="180"/>
    </row>
    <row r="2" spans="1:119" ht="24.75" thickBot="1" x14ac:dyDescent="0.2">
      <c r="B2" s="181" t="s">
        <v>83</v>
      </c>
      <c r="C2" s="181"/>
      <c r="D2" s="182"/>
    </row>
    <row r="3" spans="1:119" ht="18.75" customHeight="1" thickBot="1" x14ac:dyDescent="0.2">
      <c r="A3" s="180"/>
      <c r="B3" s="379" t="s">
        <v>84</v>
      </c>
      <c r="C3" s="380"/>
      <c r="D3" s="380"/>
      <c r="E3" s="381"/>
      <c r="F3" s="381"/>
      <c r="G3" s="381"/>
      <c r="H3" s="381"/>
      <c r="I3" s="381"/>
      <c r="J3" s="381"/>
      <c r="K3" s="381"/>
      <c r="L3" s="381" t="s">
        <v>85</v>
      </c>
      <c r="M3" s="381"/>
      <c r="N3" s="381"/>
      <c r="O3" s="381"/>
      <c r="P3" s="381"/>
      <c r="Q3" s="381"/>
      <c r="R3" s="388"/>
      <c r="S3" s="388"/>
      <c r="T3" s="388"/>
      <c r="U3" s="388"/>
      <c r="V3" s="389"/>
      <c r="W3" s="363" t="s">
        <v>86</v>
      </c>
      <c r="X3" s="364"/>
      <c r="Y3" s="364"/>
      <c r="Z3" s="364"/>
      <c r="AA3" s="364"/>
      <c r="AB3" s="380"/>
      <c r="AC3" s="388" t="s">
        <v>87</v>
      </c>
      <c r="AD3" s="364"/>
      <c r="AE3" s="364"/>
      <c r="AF3" s="364"/>
      <c r="AG3" s="364"/>
      <c r="AH3" s="364"/>
      <c r="AI3" s="364"/>
      <c r="AJ3" s="364"/>
      <c r="AK3" s="364"/>
      <c r="AL3" s="365"/>
      <c r="AM3" s="363" t="s">
        <v>88</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89</v>
      </c>
      <c r="BO3" s="364"/>
      <c r="BP3" s="364"/>
      <c r="BQ3" s="364"/>
      <c r="BR3" s="364"/>
      <c r="BS3" s="364"/>
      <c r="BT3" s="364"/>
      <c r="BU3" s="365"/>
      <c r="BV3" s="363" t="s">
        <v>90</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91</v>
      </c>
      <c r="CU3" s="364"/>
      <c r="CV3" s="364"/>
      <c r="CW3" s="364"/>
      <c r="CX3" s="364"/>
      <c r="CY3" s="364"/>
      <c r="CZ3" s="364"/>
      <c r="DA3" s="365"/>
      <c r="DB3" s="363" t="s">
        <v>92</v>
      </c>
      <c r="DC3" s="364"/>
      <c r="DD3" s="364"/>
      <c r="DE3" s="364"/>
      <c r="DF3" s="364"/>
      <c r="DG3" s="364"/>
      <c r="DH3" s="364"/>
      <c r="DI3" s="365"/>
    </row>
    <row r="4" spans="1:119" ht="18.75" customHeight="1" x14ac:dyDescent="0.15">
      <c r="A4" s="180"/>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93</v>
      </c>
      <c r="AZ4" s="367"/>
      <c r="BA4" s="367"/>
      <c r="BB4" s="367"/>
      <c r="BC4" s="367"/>
      <c r="BD4" s="367"/>
      <c r="BE4" s="367"/>
      <c r="BF4" s="367"/>
      <c r="BG4" s="367"/>
      <c r="BH4" s="367"/>
      <c r="BI4" s="367"/>
      <c r="BJ4" s="367"/>
      <c r="BK4" s="367"/>
      <c r="BL4" s="367"/>
      <c r="BM4" s="368"/>
      <c r="BN4" s="369">
        <v>14248069</v>
      </c>
      <c r="BO4" s="370"/>
      <c r="BP4" s="370"/>
      <c r="BQ4" s="370"/>
      <c r="BR4" s="370"/>
      <c r="BS4" s="370"/>
      <c r="BT4" s="370"/>
      <c r="BU4" s="371"/>
      <c r="BV4" s="369">
        <v>13849247</v>
      </c>
      <c r="BW4" s="370"/>
      <c r="BX4" s="370"/>
      <c r="BY4" s="370"/>
      <c r="BZ4" s="370"/>
      <c r="CA4" s="370"/>
      <c r="CB4" s="370"/>
      <c r="CC4" s="371"/>
      <c r="CD4" s="372" t="s">
        <v>94</v>
      </c>
      <c r="CE4" s="373"/>
      <c r="CF4" s="373"/>
      <c r="CG4" s="373"/>
      <c r="CH4" s="373"/>
      <c r="CI4" s="373"/>
      <c r="CJ4" s="373"/>
      <c r="CK4" s="373"/>
      <c r="CL4" s="373"/>
      <c r="CM4" s="373"/>
      <c r="CN4" s="373"/>
      <c r="CO4" s="373"/>
      <c r="CP4" s="373"/>
      <c r="CQ4" s="373"/>
      <c r="CR4" s="373"/>
      <c r="CS4" s="374"/>
      <c r="CT4" s="375">
        <v>4.5</v>
      </c>
      <c r="CU4" s="376"/>
      <c r="CV4" s="376"/>
      <c r="CW4" s="376"/>
      <c r="CX4" s="376"/>
      <c r="CY4" s="376"/>
      <c r="CZ4" s="376"/>
      <c r="DA4" s="377"/>
      <c r="DB4" s="375">
        <v>3</v>
      </c>
      <c r="DC4" s="376"/>
      <c r="DD4" s="376"/>
      <c r="DE4" s="376"/>
      <c r="DF4" s="376"/>
      <c r="DG4" s="376"/>
      <c r="DH4" s="376"/>
      <c r="DI4" s="377"/>
    </row>
    <row r="5" spans="1:119" ht="18.75" customHeight="1" x14ac:dyDescent="0.15">
      <c r="A5" s="180"/>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95</v>
      </c>
      <c r="AN5" s="436"/>
      <c r="AO5" s="436"/>
      <c r="AP5" s="436"/>
      <c r="AQ5" s="436"/>
      <c r="AR5" s="436"/>
      <c r="AS5" s="436"/>
      <c r="AT5" s="437"/>
      <c r="AU5" s="438" t="s">
        <v>96</v>
      </c>
      <c r="AV5" s="439"/>
      <c r="AW5" s="439"/>
      <c r="AX5" s="439"/>
      <c r="AY5" s="440" t="s">
        <v>97</v>
      </c>
      <c r="AZ5" s="441"/>
      <c r="BA5" s="441"/>
      <c r="BB5" s="441"/>
      <c r="BC5" s="441"/>
      <c r="BD5" s="441"/>
      <c r="BE5" s="441"/>
      <c r="BF5" s="441"/>
      <c r="BG5" s="441"/>
      <c r="BH5" s="441"/>
      <c r="BI5" s="441"/>
      <c r="BJ5" s="441"/>
      <c r="BK5" s="441"/>
      <c r="BL5" s="441"/>
      <c r="BM5" s="442"/>
      <c r="BN5" s="406">
        <v>13872841</v>
      </c>
      <c r="BO5" s="407"/>
      <c r="BP5" s="407"/>
      <c r="BQ5" s="407"/>
      <c r="BR5" s="407"/>
      <c r="BS5" s="407"/>
      <c r="BT5" s="407"/>
      <c r="BU5" s="408"/>
      <c r="BV5" s="406">
        <v>13586503</v>
      </c>
      <c r="BW5" s="407"/>
      <c r="BX5" s="407"/>
      <c r="BY5" s="407"/>
      <c r="BZ5" s="407"/>
      <c r="CA5" s="407"/>
      <c r="CB5" s="407"/>
      <c r="CC5" s="408"/>
      <c r="CD5" s="409" t="s">
        <v>98</v>
      </c>
      <c r="CE5" s="410"/>
      <c r="CF5" s="410"/>
      <c r="CG5" s="410"/>
      <c r="CH5" s="410"/>
      <c r="CI5" s="410"/>
      <c r="CJ5" s="410"/>
      <c r="CK5" s="410"/>
      <c r="CL5" s="410"/>
      <c r="CM5" s="410"/>
      <c r="CN5" s="410"/>
      <c r="CO5" s="410"/>
      <c r="CP5" s="410"/>
      <c r="CQ5" s="410"/>
      <c r="CR5" s="410"/>
      <c r="CS5" s="411"/>
      <c r="CT5" s="403">
        <v>91.4</v>
      </c>
      <c r="CU5" s="404"/>
      <c r="CV5" s="404"/>
      <c r="CW5" s="404"/>
      <c r="CX5" s="404"/>
      <c r="CY5" s="404"/>
      <c r="CZ5" s="404"/>
      <c r="DA5" s="405"/>
      <c r="DB5" s="403">
        <v>90.3</v>
      </c>
      <c r="DC5" s="404"/>
      <c r="DD5" s="404"/>
      <c r="DE5" s="404"/>
      <c r="DF5" s="404"/>
      <c r="DG5" s="404"/>
      <c r="DH5" s="404"/>
      <c r="DI5" s="405"/>
    </row>
    <row r="6" spans="1:119" ht="18.75" customHeight="1" x14ac:dyDescent="0.15">
      <c r="A6" s="180"/>
      <c r="B6" s="412" t="s">
        <v>99</v>
      </c>
      <c r="C6" s="413"/>
      <c r="D6" s="413"/>
      <c r="E6" s="414"/>
      <c r="F6" s="414"/>
      <c r="G6" s="414"/>
      <c r="H6" s="414"/>
      <c r="I6" s="414"/>
      <c r="J6" s="414"/>
      <c r="K6" s="414"/>
      <c r="L6" s="414" t="s">
        <v>100</v>
      </c>
      <c r="M6" s="414"/>
      <c r="N6" s="414"/>
      <c r="O6" s="414"/>
      <c r="P6" s="414"/>
      <c r="Q6" s="414"/>
      <c r="R6" s="418"/>
      <c r="S6" s="418"/>
      <c r="T6" s="418"/>
      <c r="U6" s="418"/>
      <c r="V6" s="419"/>
      <c r="W6" s="422" t="s">
        <v>101</v>
      </c>
      <c r="X6" s="423"/>
      <c r="Y6" s="423"/>
      <c r="Z6" s="423"/>
      <c r="AA6" s="423"/>
      <c r="AB6" s="413"/>
      <c r="AC6" s="426" t="s">
        <v>102</v>
      </c>
      <c r="AD6" s="427"/>
      <c r="AE6" s="427"/>
      <c r="AF6" s="427"/>
      <c r="AG6" s="427"/>
      <c r="AH6" s="427"/>
      <c r="AI6" s="427"/>
      <c r="AJ6" s="427"/>
      <c r="AK6" s="427"/>
      <c r="AL6" s="428"/>
      <c r="AM6" s="435" t="s">
        <v>103</v>
      </c>
      <c r="AN6" s="436"/>
      <c r="AO6" s="436"/>
      <c r="AP6" s="436"/>
      <c r="AQ6" s="436"/>
      <c r="AR6" s="436"/>
      <c r="AS6" s="436"/>
      <c r="AT6" s="437"/>
      <c r="AU6" s="438" t="s">
        <v>96</v>
      </c>
      <c r="AV6" s="439"/>
      <c r="AW6" s="439"/>
      <c r="AX6" s="439"/>
      <c r="AY6" s="440" t="s">
        <v>104</v>
      </c>
      <c r="AZ6" s="441"/>
      <c r="BA6" s="441"/>
      <c r="BB6" s="441"/>
      <c r="BC6" s="441"/>
      <c r="BD6" s="441"/>
      <c r="BE6" s="441"/>
      <c r="BF6" s="441"/>
      <c r="BG6" s="441"/>
      <c r="BH6" s="441"/>
      <c r="BI6" s="441"/>
      <c r="BJ6" s="441"/>
      <c r="BK6" s="441"/>
      <c r="BL6" s="441"/>
      <c r="BM6" s="442"/>
      <c r="BN6" s="406">
        <v>375228</v>
      </c>
      <c r="BO6" s="407"/>
      <c r="BP6" s="407"/>
      <c r="BQ6" s="407"/>
      <c r="BR6" s="407"/>
      <c r="BS6" s="407"/>
      <c r="BT6" s="407"/>
      <c r="BU6" s="408"/>
      <c r="BV6" s="406">
        <v>262744</v>
      </c>
      <c r="BW6" s="407"/>
      <c r="BX6" s="407"/>
      <c r="BY6" s="407"/>
      <c r="BZ6" s="407"/>
      <c r="CA6" s="407"/>
      <c r="CB6" s="407"/>
      <c r="CC6" s="408"/>
      <c r="CD6" s="409" t="s">
        <v>105</v>
      </c>
      <c r="CE6" s="410"/>
      <c r="CF6" s="410"/>
      <c r="CG6" s="410"/>
      <c r="CH6" s="410"/>
      <c r="CI6" s="410"/>
      <c r="CJ6" s="410"/>
      <c r="CK6" s="410"/>
      <c r="CL6" s="410"/>
      <c r="CM6" s="410"/>
      <c r="CN6" s="410"/>
      <c r="CO6" s="410"/>
      <c r="CP6" s="410"/>
      <c r="CQ6" s="410"/>
      <c r="CR6" s="410"/>
      <c r="CS6" s="411"/>
      <c r="CT6" s="443">
        <v>92.1</v>
      </c>
      <c r="CU6" s="444"/>
      <c r="CV6" s="444"/>
      <c r="CW6" s="444"/>
      <c r="CX6" s="444"/>
      <c r="CY6" s="444"/>
      <c r="CZ6" s="444"/>
      <c r="DA6" s="445"/>
      <c r="DB6" s="443">
        <v>92.4</v>
      </c>
      <c r="DC6" s="444"/>
      <c r="DD6" s="444"/>
      <c r="DE6" s="444"/>
      <c r="DF6" s="444"/>
      <c r="DG6" s="444"/>
      <c r="DH6" s="444"/>
      <c r="DI6" s="445"/>
    </row>
    <row r="7" spans="1:119" ht="18.75" customHeight="1" x14ac:dyDescent="0.15">
      <c r="A7" s="180"/>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106</v>
      </c>
      <c r="AN7" s="436"/>
      <c r="AO7" s="436"/>
      <c r="AP7" s="436"/>
      <c r="AQ7" s="436"/>
      <c r="AR7" s="436"/>
      <c r="AS7" s="436"/>
      <c r="AT7" s="437"/>
      <c r="AU7" s="438" t="s">
        <v>107</v>
      </c>
      <c r="AV7" s="439"/>
      <c r="AW7" s="439"/>
      <c r="AX7" s="439"/>
      <c r="AY7" s="440" t="s">
        <v>108</v>
      </c>
      <c r="AZ7" s="441"/>
      <c r="BA7" s="441"/>
      <c r="BB7" s="441"/>
      <c r="BC7" s="441"/>
      <c r="BD7" s="441"/>
      <c r="BE7" s="441"/>
      <c r="BF7" s="441"/>
      <c r="BG7" s="441"/>
      <c r="BH7" s="441"/>
      <c r="BI7" s="441"/>
      <c r="BJ7" s="441"/>
      <c r="BK7" s="441"/>
      <c r="BL7" s="441"/>
      <c r="BM7" s="442"/>
      <c r="BN7" s="406">
        <v>56834</v>
      </c>
      <c r="BO7" s="407"/>
      <c r="BP7" s="407"/>
      <c r="BQ7" s="407"/>
      <c r="BR7" s="407"/>
      <c r="BS7" s="407"/>
      <c r="BT7" s="407"/>
      <c r="BU7" s="408"/>
      <c r="BV7" s="406">
        <v>50334</v>
      </c>
      <c r="BW7" s="407"/>
      <c r="BX7" s="407"/>
      <c r="BY7" s="407"/>
      <c r="BZ7" s="407"/>
      <c r="CA7" s="407"/>
      <c r="CB7" s="407"/>
      <c r="CC7" s="408"/>
      <c r="CD7" s="409" t="s">
        <v>109</v>
      </c>
      <c r="CE7" s="410"/>
      <c r="CF7" s="410"/>
      <c r="CG7" s="410"/>
      <c r="CH7" s="410"/>
      <c r="CI7" s="410"/>
      <c r="CJ7" s="410"/>
      <c r="CK7" s="410"/>
      <c r="CL7" s="410"/>
      <c r="CM7" s="410"/>
      <c r="CN7" s="410"/>
      <c r="CO7" s="410"/>
      <c r="CP7" s="410"/>
      <c r="CQ7" s="410"/>
      <c r="CR7" s="410"/>
      <c r="CS7" s="411"/>
      <c r="CT7" s="406">
        <v>7051312</v>
      </c>
      <c r="CU7" s="407"/>
      <c r="CV7" s="407"/>
      <c r="CW7" s="407"/>
      <c r="CX7" s="407"/>
      <c r="CY7" s="407"/>
      <c r="CZ7" s="407"/>
      <c r="DA7" s="408"/>
      <c r="DB7" s="406">
        <v>7177810</v>
      </c>
      <c r="DC7" s="407"/>
      <c r="DD7" s="407"/>
      <c r="DE7" s="407"/>
      <c r="DF7" s="407"/>
      <c r="DG7" s="407"/>
      <c r="DH7" s="407"/>
      <c r="DI7" s="408"/>
    </row>
    <row r="8" spans="1:119" ht="18.75" customHeight="1" thickBot="1" x14ac:dyDescent="0.2">
      <c r="A8" s="180"/>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110</v>
      </c>
      <c r="AN8" s="436"/>
      <c r="AO8" s="436"/>
      <c r="AP8" s="436"/>
      <c r="AQ8" s="436"/>
      <c r="AR8" s="436"/>
      <c r="AS8" s="436"/>
      <c r="AT8" s="437"/>
      <c r="AU8" s="438" t="s">
        <v>111</v>
      </c>
      <c r="AV8" s="439"/>
      <c r="AW8" s="439"/>
      <c r="AX8" s="439"/>
      <c r="AY8" s="440" t="s">
        <v>112</v>
      </c>
      <c r="AZ8" s="441"/>
      <c r="BA8" s="441"/>
      <c r="BB8" s="441"/>
      <c r="BC8" s="441"/>
      <c r="BD8" s="441"/>
      <c r="BE8" s="441"/>
      <c r="BF8" s="441"/>
      <c r="BG8" s="441"/>
      <c r="BH8" s="441"/>
      <c r="BI8" s="441"/>
      <c r="BJ8" s="441"/>
      <c r="BK8" s="441"/>
      <c r="BL8" s="441"/>
      <c r="BM8" s="442"/>
      <c r="BN8" s="406">
        <v>318394</v>
      </c>
      <c r="BO8" s="407"/>
      <c r="BP8" s="407"/>
      <c r="BQ8" s="407"/>
      <c r="BR8" s="407"/>
      <c r="BS8" s="407"/>
      <c r="BT8" s="407"/>
      <c r="BU8" s="408"/>
      <c r="BV8" s="406">
        <v>212410</v>
      </c>
      <c r="BW8" s="407"/>
      <c r="BX8" s="407"/>
      <c r="BY8" s="407"/>
      <c r="BZ8" s="407"/>
      <c r="CA8" s="407"/>
      <c r="CB8" s="407"/>
      <c r="CC8" s="408"/>
      <c r="CD8" s="409" t="s">
        <v>113</v>
      </c>
      <c r="CE8" s="410"/>
      <c r="CF8" s="410"/>
      <c r="CG8" s="410"/>
      <c r="CH8" s="410"/>
      <c r="CI8" s="410"/>
      <c r="CJ8" s="410"/>
      <c r="CK8" s="410"/>
      <c r="CL8" s="410"/>
      <c r="CM8" s="410"/>
      <c r="CN8" s="410"/>
      <c r="CO8" s="410"/>
      <c r="CP8" s="410"/>
      <c r="CQ8" s="410"/>
      <c r="CR8" s="410"/>
      <c r="CS8" s="411"/>
      <c r="CT8" s="446">
        <v>0.18</v>
      </c>
      <c r="CU8" s="447"/>
      <c r="CV8" s="447"/>
      <c r="CW8" s="447"/>
      <c r="CX8" s="447"/>
      <c r="CY8" s="447"/>
      <c r="CZ8" s="447"/>
      <c r="DA8" s="448"/>
      <c r="DB8" s="446">
        <v>0.17</v>
      </c>
      <c r="DC8" s="447"/>
      <c r="DD8" s="447"/>
      <c r="DE8" s="447"/>
      <c r="DF8" s="447"/>
      <c r="DG8" s="447"/>
      <c r="DH8" s="447"/>
      <c r="DI8" s="448"/>
    </row>
    <row r="9" spans="1:119" ht="18.75" customHeight="1" thickBot="1" x14ac:dyDescent="0.2">
      <c r="A9" s="180"/>
      <c r="B9" s="400" t="s">
        <v>114</v>
      </c>
      <c r="C9" s="401"/>
      <c r="D9" s="401"/>
      <c r="E9" s="401"/>
      <c r="F9" s="401"/>
      <c r="G9" s="401"/>
      <c r="H9" s="401"/>
      <c r="I9" s="401"/>
      <c r="J9" s="401"/>
      <c r="K9" s="449"/>
      <c r="L9" s="450" t="s">
        <v>115</v>
      </c>
      <c r="M9" s="451"/>
      <c r="N9" s="451"/>
      <c r="O9" s="451"/>
      <c r="P9" s="451"/>
      <c r="Q9" s="452"/>
      <c r="R9" s="453">
        <v>10163</v>
      </c>
      <c r="S9" s="454"/>
      <c r="T9" s="454"/>
      <c r="U9" s="454"/>
      <c r="V9" s="455"/>
      <c r="W9" s="363" t="s">
        <v>116</v>
      </c>
      <c r="X9" s="364"/>
      <c r="Y9" s="364"/>
      <c r="Z9" s="364"/>
      <c r="AA9" s="364"/>
      <c r="AB9" s="364"/>
      <c r="AC9" s="364"/>
      <c r="AD9" s="364"/>
      <c r="AE9" s="364"/>
      <c r="AF9" s="364"/>
      <c r="AG9" s="364"/>
      <c r="AH9" s="364"/>
      <c r="AI9" s="364"/>
      <c r="AJ9" s="364"/>
      <c r="AK9" s="364"/>
      <c r="AL9" s="365"/>
      <c r="AM9" s="435" t="s">
        <v>117</v>
      </c>
      <c r="AN9" s="436"/>
      <c r="AO9" s="436"/>
      <c r="AP9" s="436"/>
      <c r="AQ9" s="436"/>
      <c r="AR9" s="436"/>
      <c r="AS9" s="436"/>
      <c r="AT9" s="437"/>
      <c r="AU9" s="438" t="s">
        <v>111</v>
      </c>
      <c r="AV9" s="439"/>
      <c r="AW9" s="439"/>
      <c r="AX9" s="439"/>
      <c r="AY9" s="440" t="s">
        <v>118</v>
      </c>
      <c r="AZ9" s="441"/>
      <c r="BA9" s="441"/>
      <c r="BB9" s="441"/>
      <c r="BC9" s="441"/>
      <c r="BD9" s="441"/>
      <c r="BE9" s="441"/>
      <c r="BF9" s="441"/>
      <c r="BG9" s="441"/>
      <c r="BH9" s="441"/>
      <c r="BI9" s="441"/>
      <c r="BJ9" s="441"/>
      <c r="BK9" s="441"/>
      <c r="BL9" s="441"/>
      <c r="BM9" s="442"/>
      <c r="BN9" s="406">
        <v>105984</v>
      </c>
      <c r="BO9" s="407"/>
      <c r="BP9" s="407"/>
      <c r="BQ9" s="407"/>
      <c r="BR9" s="407"/>
      <c r="BS9" s="407"/>
      <c r="BT9" s="407"/>
      <c r="BU9" s="408"/>
      <c r="BV9" s="406">
        <v>5819</v>
      </c>
      <c r="BW9" s="407"/>
      <c r="BX9" s="407"/>
      <c r="BY9" s="407"/>
      <c r="BZ9" s="407"/>
      <c r="CA9" s="407"/>
      <c r="CB9" s="407"/>
      <c r="CC9" s="408"/>
      <c r="CD9" s="409" t="s">
        <v>119</v>
      </c>
      <c r="CE9" s="410"/>
      <c r="CF9" s="410"/>
      <c r="CG9" s="410"/>
      <c r="CH9" s="410"/>
      <c r="CI9" s="410"/>
      <c r="CJ9" s="410"/>
      <c r="CK9" s="410"/>
      <c r="CL9" s="410"/>
      <c r="CM9" s="410"/>
      <c r="CN9" s="410"/>
      <c r="CO9" s="410"/>
      <c r="CP9" s="410"/>
      <c r="CQ9" s="410"/>
      <c r="CR9" s="410"/>
      <c r="CS9" s="411"/>
      <c r="CT9" s="403">
        <v>16.899999999999999</v>
      </c>
      <c r="CU9" s="404"/>
      <c r="CV9" s="404"/>
      <c r="CW9" s="404"/>
      <c r="CX9" s="404"/>
      <c r="CY9" s="404"/>
      <c r="CZ9" s="404"/>
      <c r="DA9" s="405"/>
      <c r="DB9" s="403">
        <v>17.399999999999999</v>
      </c>
      <c r="DC9" s="404"/>
      <c r="DD9" s="404"/>
      <c r="DE9" s="404"/>
      <c r="DF9" s="404"/>
      <c r="DG9" s="404"/>
      <c r="DH9" s="404"/>
      <c r="DI9" s="405"/>
    </row>
    <row r="10" spans="1:119" ht="18.75" customHeight="1" thickBot="1" x14ac:dyDescent="0.2">
      <c r="A10" s="180"/>
      <c r="B10" s="400"/>
      <c r="C10" s="401"/>
      <c r="D10" s="401"/>
      <c r="E10" s="401"/>
      <c r="F10" s="401"/>
      <c r="G10" s="401"/>
      <c r="H10" s="401"/>
      <c r="I10" s="401"/>
      <c r="J10" s="401"/>
      <c r="K10" s="449"/>
      <c r="L10" s="456" t="s">
        <v>120</v>
      </c>
      <c r="M10" s="436"/>
      <c r="N10" s="436"/>
      <c r="O10" s="436"/>
      <c r="P10" s="436"/>
      <c r="Q10" s="437"/>
      <c r="R10" s="457">
        <v>11101</v>
      </c>
      <c r="S10" s="458"/>
      <c r="T10" s="458"/>
      <c r="U10" s="458"/>
      <c r="V10" s="459"/>
      <c r="W10" s="394"/>
      <c r="X10" s="395"/>
      <c r="Y10" s="395"/>
      <c r="Z10" s="395"/>
      <c r="AA10" s="395"/>
      <c r="AB10" s="395"/>
      <c r="AC10" s="395"/>
      <c r="AD10" s="395"/>
      <c r="AE10" s="395"/>
      <c r="AF10" s="395"/>
      <c r="AG10" s="395"/>
      <c r="AH10" s="395"/>
      <c r="AI10" s="395"/>
      <c r="AJ10" s="395"/>
      <c r="AK10" s="395"/>
      <c r="AL10" s="398"/>
      <c r="AM10" s="435" t="s">
        <v>121</v>
      </c>
      <c r="AN10" s="436"/>
      <c r="AO10" s="436"/>
      <c r="AP10" s="436"/>
      <c r="AQ10" s="436"/>
      <c r="AR10" s="436"/>
      <c r="AS10" s="436"/>
      <c r="AT10" s="437"/>
      <c r="AU10" s="438" t="s">
        <v>122</v>
      </c>
      <c r="AV10" s="439"/>
      <c r="AW10" s="439"/>
      <c r="AX10" s="439"/>
      <c r="AY10" s="440" t="s">
        <v>123</v>
      </c>
      <c r="AZ10" s="441"/>
      <c r="BA10" s="441"/>
      <c r="BB10" s="441"/>
      <c r="BC10" s="441"/>
      <c r="BD10" s="441"/>
      <c r="BE10" s="441"/>
      <c r="BF10" s="441"/>
      <c r="BG10" s="441"/>
      <c r="BH10" s="441"/>
      <c r="BI10" s="441"/>
      <c r="BJ10" s="441"/>
      <c r="BK10" s="441"/>
      <c r="BL10" s="441"/>
      <c r="BM10" s="442"/>
      <c r="BN10" s="406">
        <v>186525</v>
      </c>
      <c r="BO10" s="407"/>
      <c r="BP10" s="407"/>
      <c r="BQ10" s="407"/>
      <c r="BR10" s="407"/>
      <c r="BS10" s="407"/>
      <c r="BT10" s="407"/>
      <c r="BU10" s="408"/>
      <c r="BV10" s="406">
        <v>107075</v>
      </c>
      <c r="BW10" s="407"/>
      <c r="BX10" s="407"/>
      <c r="BY10" s="407"/>
      <c r="BZ10" s="407"/>
      <c r="CA10" s="407"/>
      <c r="CB10" s="407"/>
      <c r="CC10" s="408"/>
      <c r="CD10" s="183" t="s">
        <v>124</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
      <c r="A11" s="180"/>
      <c r="B11" s="400"/>
      <c r="C11" s="401"/>
      <c r="D11" s="401"/>
      <c r="E11" s="401"/>
      <c r="F11" s="401"/>
      <c r="G11" s="401"/>
      <c r="H11" s="401"/>
      <c r="I11" s="401"/>
      <c r="J11" s="401"/>
      <c r="K11" s="449"/>
      <c r="L11" s="460" t="s">
        <v>125</v>
      </c>
      <c r="M11" s="461"/>
      <c r="N11" s="461"/>
      <c r="O11" s="461"/>
      <c r="P11" s="461"/>
      <c r="Q11" s="462"/>
      <c r="R11" s="463" t="s">
        <v>126</v>
      </c>
      <c r="S11" s="464"/>
      <c r="T11" s="464"/>
      <c r="U11" s="464"/>
      <c r="V11" s="465"/>
      <c r="W11" s="394"/>
      <c r="X11" s="395"/>
      <c r="Y11" s="395"/>
      <c r="Z11" s="395"/>
      <c r="AA11" s="395"/>
      <c r="AB11" s="395"/>
      <c r="AC11" s="395"/>
      <c r="AD11" s="395"/>
      <c r="AE11" s="395"/>
      <c r="AF11" s="395"/>
      <c r="AG11" s="395"/>
      <c r="AH11" s="395"/>
      <c r="AI11" s="395"/>
      <c r="AJ11" s="395"/>
      <c r="AK11" s="395"/>
      <c r="AL11" s="398"/>
      <c r="AM11" s="435" t="s">
        <v>127</v>
      </c>
      <c r="AN11" s="436"/>
      <c r="AO11" s="436"/>
      <c r="AP11" s="436"/>
      <c r="AQ11" s="436"/>
      <c r="AR11" s="436"/>
      <c r="AS11" s="436"/>
      <c r="AT11" s="437"/>
      <c r="AU11" s="438" t="s">
        <v>128</v>
      </c>
      <c r="AV11" s="439"/>
      <c r="AW11" s="439"/>
      <c r="AX11" s="439"/>
      <c r="AY11" s="440" t="s">
        <v>129</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110239</v>
      </c>
      <c r="BW11" s="407"/>
      <c r="BX11" s="407"/>
      <c r="BY11" s="407"/>
      <c r="BZ11" s="407"/>
      <c r="CA11" s="407"/>
      <c r="CB11" s="407"/>
      <c r="CC11" s="408"/>
      <c r="CD11" s="409" t="s">
        <v>130</v>
      </c>
      <c r="CE11" s="410"/>
      <c r="CF11" s="410"/>
      <c r="CG11" s="410"/>
      <c r="CH11" s="410"/>
      <c r="CI11" s="410"/>
      <c r="CJ11" s="410"/>
      <c r="CK11" s="410"/>
      <c r="CL11" s="410"/>
      <c r="CM11" s="410"/>
      <c r="CN11" s="410"/>
      <c r="CO11" s="410"/>
      <c r="CP11" s="410"/>
      <c r="CQ11" s="410"/>
      <c r="CR11" s="410"/>
      <c r="CS11" s="411"/>
      <c r="CT11" s="446" t="s">
        <v>131</v>
      </c>
      <c r="CU11" s="447"/>
      <c r="CV11" s="447"/>
      <c r="CW11" s="447"/>
      <c r="CX11" s="447"/>
      <c r="CY11" s="447"/>
      <c r="CZ11" s="447"/>
      <c r="DA11" s="448"/>
      <c r="DB11" s="446" t="s">
        <v>131</v>
      </c>
      <c r="DC11" s="447"/>
      <c r="DD11" s="447"/>
      <c r="DE11" s="447"/>
      <c r="DF11" s="447"/>
      <c r="DG11" s="447"/>
      <c r="DH11" s="447"/>
      <c r="DI11" s="448"/>
    </row>
    <row r="12" spans="1:119" ht="18.75" customHeight="1" x14ac:dyDescent="0.15">
      <c r="A12" s="180"/>
      <c r="B12" s="466" t="s">
        <v>132</v>
      </c>
      <c r="C12" s="467"/>
      <c r="D12" s="467"/>
      <c r="E12" s="467"/>
      <c r="F12" s="467"/>
      <c r="G12" s="467"/>
      <c r="H12" s="467"/>
      <c r="I12" s="467"/>
      <c r="J12" s="467"/>
      <c r="K12" s="468"/>
      <c r="L12" s="475" t="s">
        <v>133</v>
      </c>
      <c r="M12" s="476"/>
      <c r="N12" s="476"/>
      <c r="O12" s="476"/>
      <c r="P12" s="476"/>
      <c r="Q12" s="477"/>
      <c r="R12" s="478">
        <v>9961</v>
      </c>
      <c r="S12" s="479"/>
      <c r="T12" s="479"/>
      <c r="U12" s="479"/>
      <c r="V12" s="480"/>
      <c r="W12" s="481" t="s">
        <v>1</v>
      </c>
      <c r="X12" s="439"/>
      <c r="Y12" s="439"/>
      <c r="Z12" s="439"/>
      <c r="AA12" s="439"/>
      <c r="AB12" s="482"/>
      <c r="AC12" s="483" t="s">
        <v>134</v>
      </c>
      <c r="AD12" s="484"/>
      <c r="AE12" s="484"/>
      <c r="AF12" s="484"/>
      <c r="AG12" s="485"/>
      <c r="AH12" s="483" t="s">
        <v>135</v>
      </c>
      <c r="AI12" s="484"/>
      <c r="AJ12" s="484"/>
      <c r="AK12" s="484"/>
      <c r="AL12" s="486"/>
      <c r="AM12" s="435" t="s">
        <v>136</v>
      </c>
      <c r="AN12" s="436"/>
      <c r="AO12" s="436"/>
      <c r="AP12" s="436"/>
      <c r="AQ12" s="436"/>
      <c r="AR12" s="436"/>
      <c r="AS12" s="436"/>
      <c r="AT12" s="437"/>
      <c r="AU12" s="438" t="s">
        <v>137</v>
      </c>
      <c r="AV12" s="439"/>
      <c r="AW12" s="439"/>
      <c r="AX12" s="439"/>
      <c r="AY12" s="440" t="s">
        <v>138</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0</v>
      </c>
      <c r="BW12" s="407"/>
      <c r="BX12" s="407"/>
      <c r="BY12" s="407"/>
      <c r="BZ12" s="407"/>
      <c r="CA12" s="407"/>
      <c r="CB12" s="407"/>
      <c r="CC12" s="408"/>
      <c r="CD12" s="409" t="s">
        <v>139</v>
      </c>
      <c r="CE12" s="410"/>
      <c r="CF12" s="410"/>
      <c r="CG12" s="410"/>
      <c r="CH12" s="410"/>
      <c r="CI12" s="410"/>
      <c r="CJ12" s="410"/>
      <c r="CK12" s="410"/>
      <c r="CL12" s="410"/>
      <c r="CM12" s="410"/>
      <c r="CN12" s="410"/>
      <c r="CO12" s="410"/>
      <c r="CP12" s="410"/>
      <c r="CQ12" s="410"/>
      <c r="CR12" s="410"/>
      <c r="CS12" s="411"/>
      <c r="CT12" s="446" t="s">
        <v>140</v>
      </c>
      <c r="CU12" s="447"/>
      <c r="CV12" s="447"/>
      <c r="CW12" s="447"/>
      <c r="CX12" s="447"/>
      <c r="CY12" s="447"/>
      <c r="CZ12" s="447"/>
      <c r="DA12" s="448"/>
      <c r="DB12" s="446" t="s">
        <v>131</v>
      </c>
      <c r="DC12" s="447"/>
      <c r="DD12" s="447"/>
      <c r="DE12" s="447"/>
      <c r="DF12" s="447"/>
      <c r="DG12" s="447"/>
      <c r="DH12" s="447"/>
      <c r="DI12" s="448"/>
    </row>
    <row r="13" spans="1:119" ht="18.75" customHeight="1" x14ac:dyDescent="0.15">
      <c r="A13" s="180"/>
      <c r="B13" s="469"/>
      <c r="C13" s="470"/>
      <c r="D13" s="470"/>
      <c r="E13" s="470"/>
      <c r="F13" s="470"/>
      <c r="G13" s="470"/>
      <c r="H13" s="470"/>
      <c r="I13" s="470"/>
      <c r="J13" s="470"/>
      <c r="K13" s="471"/>
      <c r="L13" s="189"/>
      <c r="M13" s="497" t="s">
        <v>141</v>
      </c>
      <c r="N13" s="498"/>
      <c r="O13" s="498"/>
      <c r="P13" s="498"/>
      <c r="Q13" s="499"/>
      <c r="R13" s="490">
        <v>9884</v>
      </c>
      <c r="S13" s="491"/>
      <c r="T13" s="491"/>
      <c r="U13" s="491"/>
      <c r="V13" s="492"/>
      <c r="W13" s="422" t="s">
        <v>142</v>
      </c>
      <c r="X13" s="423"/>
      <c r="Y13" s="423"/>
      <c r="Z13" s="423"/>
      <c r="AA13" s="423"/>
      <c r="AB13" s="413"/>
      <c r="AC13" s="457">
        <v>1064</v>
      </c>
      <c r="AD13" s="458"/>
      <c r="AE13" s="458"/>
      <c r="AF13" s="458"/>
      <c r="AG13" s="500"/>
      <c r="AH13" s="457">
        <v>1242</v>
      </c>
      <c r="AI13" s="458"/>
      <c r="AJ13" s="458"/>
      <c r="AK13" s="458"/>
      <c r="AL13" s="459"/>
      <c r="AM13" s="435" t="s">
        <v>143</v>
      </c>
      <c r="AN13" s="436"/>
      <c r="AO13" s="436"/>
      <c r="AP13" s="436"/>
      <c r="AQ13" s="436"/>
      <c r="AR13" s="436"/>
      <c r="AS13" s="436"/>
      <c r="AT13" s="437"/>
      <c r="AU13" s="438" t="s">
        <v>128</v>
      </c>
      <c r="AV13" s="439"/>
      <c r="AW13" s="439"/>
      <c r="AX13" s="439"/>
      <c r="AY13" s="440" t="s">
        <v>144</v>
      </c>
      <c r="AZ13" s="441"/>
      <c r="BA13" s="441"/>
      <c r="BB13" s="441"/>
      <c r="BC13" s="441"/>
      <c r="BD13" s="441"/>
      <c r="BE13" s="441"/>
      <c r="BF13" s="441"/>
      <c r="BG13" s="441"/>
      <c r="BH13" s="441"/>
      <c r="BI13" s="441"/>
      <c r="BJ13" s="441"/>
      <c r="BK13" s="441"/>
      <c r="BL13" s="441"/>
      <c r="BM13" s="442"/>
      <c r="BN13" s="406">
        <v>292509</v>
      </c>
      <c r="BO13" s="407"/>
      <c r="BP13" s="407"/>
      <c r="BQ13" s="407"/>
      <c r="BR13" s="407"/>
      <c r="BS13" s="407"/>
      <c r="BT13" s="407"/>
      <c r="BU13" s="408"/>
      <c r="BV13" s="406">
        <v>223133</v>
      </c>
      <c r="BW13" s="407"/>
      <c r="BX13" s="407"/>
      <c r="BY13" s="407"/>
      <c r="BZ13" s="407"/>
      <c r="CA13" s="407"/>
      <c r="CB13" s="407"/>
      <c r="CC13" s="408"/>
      <c r="CD13" s="409" t="s">
        <v>145</v>
      </c>
      <c r="CE13" s="410"/>
      <c r="CF13" s="410"/>
      <c r="CG13" s="410"/>
      <c r="CH13" s="410"/>
      <c r="CI13" s="410"/>
      <c r="CJ13" s="410"/>
      <c r="CK13" s="410"/>
      <c r="CL13" s="410"/>
      <c r="CM13" s="410"/>
      <c r="CN13" s="410"/>
      <c r="CO13" s="410"/>
      <c r="CP13" s="410"/>
      <c r="CQ13" s="410"/>
      <c r="CR13" s="410"/>
      <c r="CS13" s="411"/>
      <c r="CT13" s="403">
        <v>13.2</v>
      </c>
      <c r="CU13" s="404"/>
      <c r="CV13" s="404"/>
      <c r="CW13" s="404"/>
      <c r="CX13" s="404"/>
      <c r="CY13" s="404"/>
      <c r="CZ13" s="404"/>
      <c r="DA13" s="405"/>
      <c r="DB13" s="403">
        <v>14.1</v>
      </c>
      <c r="DC13" s="404"/>
      <c r="DD13" s="404"/>
      <c r="DE13" s="404"/>
      <c r="DF13" s="404"/>
      <c r="DG13" s="404"/>
      <c r="DH13" s="404"/>
      <c r="DI13" s="405"/>
    </row>
    <row r="14" spans="1:119" ht="18.75" customHeight="1" thickBot="1" x14ac:dyDescent="0.2">
      <c r="A14" s="180"/>
      <c r="B14" s="469"/>
      <c r="C14" s="470"/>
      <c r="D14" s="470"/>
      <c r="E14" s="470"/>
      <c r="F14" s="470"/>
      <c r="G14" s="470"/>
      <c r="H14" s="470"/>
      <c r="I14" s="470"/>
      <c r="J14" s="470"/>
      <c r="K14" s="471"/>
      <c r="L14" s="487" t="s">
        <v>146</v>
      </c>
      <c r="M14" s="488"/>
      <c r="N14" s="488"/>
      <c r="O14" s="488"/>
      <c r="P14" s="488"/>
      <c r="Q14" s="489"/>
      <c r="R14" s="490">
        <v>10194</v>
      </c>
      <c r="S14" s="491"/>
      <c r="T14" s="491"/>
      <c r="U14" s="491"/>
      <c r="V14" s="492"/>
      <c r="W14" s="396"/>
      <c r="X14" s="397"/>
      <c r="Y14" s="397"/>
      <c r="Z14" s="397"/>
      <c r="AA14" s="397"/>
      <c r="AB14" s="386"/>
      <c r="AC14" s="493">
        <v>20.3</v>
      </c>
      <c r="AD14" s="494"/>
      <c r="AE14" s="494"/>
      <c r="AF14" s="494"/>
      <c r="AG14" s="495"/>
      <c r="AH14" s="493">
        <v>21.8</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147</v>
      </c>
      <c r="CE14" s="502"/>
      <c r="CF14" s="502"/>
      <c r="CG14" s="502"/>
      <c r="CH14" s="502"/>
      <c r="CI14" s="502"/>
      <c r="CJ14" s="502"/>
      <c r="CK14" s="502"/>
      <c r="CL14" s="502"/>
      <c r="CM14" s="502"/>
      <c r="CN14" s="502"/>
      <c r="CO14" s="502"/>
      <c r="CP14" s="502"/>
      <c r="CQ14" s="502"/>
      <c r="CR14" s="502"/>
      <c r="CS14" s="503"/>
      <c r="CT14" s="504">
        <v>79.7</v>
      </c>
      <c r="CU14" s="505"/>
      <c r="CV14" s="505"/>
      <c r="CW14" s="505"/>
      <c r="CX14" s="505"/>
      <c r="CY14" s="505"/>
      <c r="CZ14" s="505"/>
      <c r="DA14" s="506"/>
      <c r="DB14" s="504">
        <v>80.599999999999994</v>
      </c>
      <c r="DC14" s="505"/>
      <c r="DD14" s="505"/>
      <c r="DE14" s="505"/>
      <c r="DF14" s="505"/>
      <c r="DG14" s="505"/>
      <c r="DH14" s="505"/>
      <c r="DI14" s="506"/>
    </row>
    <row r="15" spans="1:119" ht="18.75" customHeight="1" x14ac:dyDescent="0.15">
      <c r="A15" s="180"/>
      <c r="B15" s="469"/>
      <c r="C15" s="470"/>
      <c r="D15" s="470"/>
      <c r="E15" s="470"/>
      <c r="F15" s="470"/>
      <c r="G15" s="470"/>
      <c r="H15" s="470"/>
      <c r="I15" s="470"/>
      <c r="J15" s="470"/>
      <c r="K15" s="471"/>
      <c r="L15" s="189"/>
      <c r="M15" s="497" t="s">
        <v>141</v>
      </c>
      <c r="N15" s="498"/>
      <c r="O15" s="498"/>
      <c r="P15" s="498"/>
      <c r="Q15" s="499"/>
      <c r="R15" s="490">
        <v>10119</v>
      </c>
      <c r="S15" s="491"/>
      <c r="T15" s="491"/>
      <c r="U15" s="491"/>
      <c r="V15" s="492"/>
      <c r="W15" s="422" t="s">
        <v>148</v>
      </c>
      <c r="X15" s="423"/>
      <c r="Y15" s="423"/>
      <c r="Z15" s="423"/>
      <c r="AA15" s="423"/>
      <c r="AB15" s="413"/>
      <c r="AC15" s="457">
        <v>913</v>
      </c>
      <c r="AD15" s="458"/>
      <c r="AE15" s="458"/>
      <c r="AF15" s="458"/>
      <c r="AG15" s="500"/>
      <c r="AH15" s="457">
        <v>988</v>
      </c>
      <c r="AI15" s="458"/>
      <c r="AJ15" s="458"/>
      <c r="AK15" s="458"/>
      <c r="AL15" s="459"/>
      <c r="AM15" s="435"/>
      <c r="AN15" s="436"/>
      <c r="AO15" s="436"/>
      <c r="AP15" s="436"/>
      <c r="AQ15" s="436"/>
      <c r="AR15" s="436"/>
      <c r="AS15" s="436"/>
      <c r="AT15" s="437"/>
      <c r="AU15" s="438"/>
      <c r="AV15" s="439"/>
      <c r="AW15" s="439"/>
      <c r="AX15" s="439"/>
      <c r="AY15" s="366" t="s">
        <v>149</v>
      </c>
      <c r="AZ15" s="367"/>
      <c r="BA15" s="367"/>
      <c r="BB15" s="367"/>
      <c r="BC15" s="367"/>
      <c r="BD15" s="367"/>
      <c r="BE15" s="367"/>
      <c r="BF15" s="367"/>
      <c r="BG15" s="367"/>
      <c r="BH15" s="367"/>
      <c r="BI15" s="367"/>
      <c r="BJ15" s="367"/>
      <c r="BK15" s="367"/>
      <c r="BL15" s="367"/>
      <c r="BM15" s="368"/>
      <c r="BN15" s="369">
        <v>1283882</v>
      </c>
      <c r="BO15" s="370"/>
      <c r="BP15" s="370"/>
      <c r="BQ15" s="370"/>
      <c r="BR15" s="370"/>
      <c r="BS15" s="370"/>
      <c r="BT15" s="370"/>
      <c r="BU15" s="371"/>
      <c r="BV15" s="369">
        <v>1142793</v>
      </c>
      <c r="BW15" s="370"/>
      <c r="BX15" s="370"/>
      <c r="BY15" s="370"/>
      <c r="BZ15" s="370"/>
      <c r="CA15" s="370"/>
      <c r="CB15" s="370"/>
      <c r="CC15" s="371"/>
      <c r="CD15" s="507" t="s">
        <v>150</v>
      </c>
      <c r="CE15" s="508"/>
      <c r="CF15" s="508"/>
      <c r="CG15" s="508"/>
      <c r="CH15" s="508"/>
      <c r="CI15" s="508"/>
      <c r="CJ15" s="508"/>
      <c r="CK15" s="508"/>
      <c r="CL15" s="508"/>
      <c r="CM15" s="508"/>
      <c r="CN15" s="508"/>
      <c r="CO15" s="508"/>
      <c r="CP15" s="508"/>
      <c r="CQ15" s="508"/>
      <c r="CR15" s="508"/>
      <c r="CS15" s="509"/>
      <c r="CT15" s="190"/>
      <c r="CU15" s="191"/>
      <c r="CV15" s="191"/>
      <c r="CW15" s="191"/>
      <c r="CX15" s="191"/>
      <c r="CY15" s="191"/>
      <c r="CZ15" s="191"/>
      <c r="DA15" s="192"/>
      <c r="DB15" s="190"/>
      <c r="DC15" s="191"/>
      <c r="DD15" s="191"/>
      <c r="DE15" s="191"/>
      <c r="DF15" s="191"/>
      <c r="DG15" s="191"/>
      <c r="DH15" s="191"/>
      <c r="DI15" s="192"/>
    </row>
    <row r="16" spans="1:119" ht="18.75" customHeight="1" x14ac:dyDescent="0.15">
      <c r="A16" s="180"/>
      <c r="B16" s="469"/>
      <c r="C16" s="470"/>
      <c r="D16" s="470"/>
      <c r="E16" s="470"/>
      <c r="F16" s="470"/>
      <c r="G16" s="470"/>
      <c r="H16" s="470"/>
      <c r="I16" s="470"/>
      <c r="J16" s="470"/>
      <c r="K16" s="471"/>
      <c r="L16" s="487" t="s">
        <v>151</v>
      </c>
      <c r="M16" s="510"/>
      <c r="N16" s="510"/>
      <c r="O16" s="510"/>
      <c r="P16" s="510"/>
      <c r="Q16" s="511"/>
      <c r="R16" s="512" t="s">
        <v>152</v>
      </c>
      <c r="S16" s="513"/>
      <c r="T16" s="513"/>
      <c r="U16" s="513"/>
      <c r="V16" s="514"/>
      <c r="W16" s="396"/>
      <c r="X16" s="397"/>
      <c r="Y16" s="397"/>
      <c r="Z16" s="397"/>
      <c r="AA16" s="397"/>
      <c r="AB16" s="386"/>
      <c r="AC16" s="493">
        <v>17.399999999999999</v>
      </c>
      <c r="AD16" s="494"/>
      <c r="AE16" s="494"/>
      <c r="AF16" s="494"/>
      <c r="AG16" s="495"/>
      <c r="AH16" s="493">
        <v>17.3</v>
      </c>
      <c r="AI16" s="494"/>
      <c r="AJ16" s="494"/>
      <c r="AK16" s="494"/>
      <c r="AL16" s="496"/>
      <c r="AM16" s="435"/>
      <c r="AN16" s="436"/>
      <c r="AO16" s="436"/>
      <c r="AP16" s="436"/>
      <c r="AQ16" s="436"/>
      <c r="AR16" s="436"/>
      <c r="AS16" s="436"/>
      <c r="AT16" s="437"/>
      <c r="AU16" s="438"/>
      <c r="AV16" s="439"/>
      <c r="AW16" s="439"/>
      <c r="AX16" s="439"/>
      <c r="AY16" s="440" t="s">
        <v>153</v>
      </c>
      <c r="AZ16" s="441"/>
      <c r="BA16" s="441"/>
      <c r="BB16" s="441"/>
      <c r="BC16" s="441"/>
      <c r="BD16" s="441"/>
      <c r="BE16" s="441"/>
      <c r="BF16" s="441"/>
      <c r="BG16" s="441"/>
      <c r="BH16" s="441"/>
      <c r="BI16" s="441"/>
      <c r="BJ16" s="441"/>
      <c r="BK16" s="441"/>
      <c r="BL16" s="441"/>
      <c r="BM16" s="442"/>
      <c r="BN16" s="406">
        <v>6651616</v>
      </c>
      <c r="BO16" s="407"/>
      <c r="BP16" s="407"/>
      <c r="BQ16" s="407"/>
      <c r="BR16" s="407"/>
      <c r="BS16" s="407"/>
      <c r="BT16" s="407"/>
      <c r="BU16" s="408"/>
      <c r="BV16" s="406">
        <v>6703807</v>
      </c>
      <c r="BW16" s="407"/>
      <c r="BX16" s="407"/>
      <c r="BY16" s="407"/>
      <c r="BZ16" s="407"/>
      <c r="CA16" s="407"/>
      <c r="CB16" s="407"/>
      <c r="CC16" s="408"/>
      <c r="CD16" s="193"/>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80"/>
      <c r="B17" s="472"/>
      <c r="C17" s="473"/>
      <c r="D17" s="473"/>
      <c r="E17" s="473"/>
      <c r="F17" s="473"/>
      <c r="G17" s="473"/>
      <c r="H17" s="473"/>
      <c r="I17" s="473"/>
      <c r="J17" s="473"/>
      <c r="K17" s="474"/>
      <c r="L17" s="194"/>
      <c r="M17" s="517" t="s">
        <v>154</v>
      </c>
      <c r="N17" s="518"/>
      <c r="O17" s="518"/>
      <c r="P17" s="518"/>
      <c r="Q17" s="519"/>
      <c r="R17" s="512" t="s">
        <v>155</v>
      </c>
      <c r="S17" s="513"/>
      <c r="T17" s="513"/>
      <c r="U17" s="513"/>
      <c r="V17" s="514"/>
      <c r="W17" s="422" t="s">
        <v>156</v>
      </c>
      <c r="X17" s="423"/>
      <c r="Y17" s="423"/>
      <c r="Z17" s="423"/>
      <c r="AA17" s="423"/>
      <c r="AB17" s="413"/>
      <c r="AC17" s="457">
        <v>3264</v>
      </c>
      <c r="AD17" s="458"/>
      <c r="AE17" s="458"/>
      <c r="AF17" s="458"/>
      <c r="AG17" s="500"/>
      <c r="AH17" s="457">
        <v>3480</v>
      </c>
      <c r="AI17" s="458"/>
      <c r="AJ17" s="458"/>
      <c r="AK17" s="458"/>
      <c r="AL17" s="459"/>
      <c r="AM17" s="435"/>
      <c r="AN17" s="436"/>
      <c r="AO17" s="436"/>
      <c r="AP17" s="436"/>
      <c r="AQ17" s="436"/>
      <c r="AR17" s="436"/>
      <c r="AS17" s="436"/>
      <c r="AT17" s="437"/>
      <c r="AU17" s="438"/>
      <c r="AV17" s="439"/>
      <c r="AW17" s="439"/>
      <c r="AX17" s="439"/>
      <c r="AY17" s="440" t="s">
        <v>157</v>
      </c>
      <c r="AZ17" s="441"/>
      <c r="BA17" s="441"/>
      <c r="BB17" s="441"/>
      <c r="BC17" s="441"/>
      <c r="BD17" s="441"/>
      <c r="BE17" s="441"/>
      <c r="BF17" s="441"/>
      <c r="BG17" s="441"/>
      <c r="BH17" s="441"/>
      <c r="BI17" s="441"/>
      <c r="BJ17" s="441"/>
      <c r="BK17" s="441"/>
      <c r="BL17" s="441"/>
      <c r="BM17" s="442"/>
      <c r="BN17" s="406">
        <v>1577776</v>
      </c>
      <c r="BO17" s="407"/>
      <c r="BP17" s="407"/>
      <c r="BQ17" s="407"/>
      <c r="BR17" s="407"/>
      <c r="BS17" s="407"/>
      <c r="BT17" s="407"/>
      <c r="BU17" s="408"/>
      <c r="BV17" s="406">
        <v>1390621</v>
      </c>
      <c r="BW17" s="407"/>
      <c r="BX17" s="407"/>
      <c r="BY17" s="407"/>
      <c r="BZ17" s="407"/>
      <c r="CA17" s="407"/>
      <c r="CB17" s="407"/>
      <c r="CC17" s="408"/>
      <c r="CD17" s="193"/>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80"/>
      <c r="B18" s="528" t="s">
        <v>158</v>
      </c>
      <c r="C18" s="449"/>
      <c r="D18" s="449"/>
      <c r="E18" s="529"/>
      <c r="F18" s="529"/>
      <c r="G18" s="529"/>
      <c r="H18" s="529"/>
      <c r="I18" s="529"/>
      <c r="J18" s="529"/>
      <c r="K18" s="529"/>
      <c r="L18" s="530">
        <v>419.29</v>
      </c>
      <c r="M18" s="530"/>
      <c r="N18" s="530"/>
      <c r="O18" s="530"/>
      <c r="P18" s="530"/>
      <c r="Q18" s="530"/>
      <c r="R18" s="531"/>
      <c r="S18" s="531"/>
      <c r="T18" s="531"/>
      <c r="U18" s="531"/>
      <c r="V18" s="532"/>
      <c r="W18" s="424"/>
      <c r="X18" s="425"/>
      <c r="Y18" s="425"/>
      <c r="Z18" s="425"/>
      <c r="AA18" s="425"/>
      <c r="AB18" s="416"/>
      <c r="AC18" s="533">
        <v>62.3</v>
      </c>
      <c r="AD18" s="534"/>
      <c r="AE18" s="534"/>
      <c r="AF18" s="534"/>
      <c r="AG18" s="535"/>
      <c r="AH18" s="533">
        <v>60.9</v>
      </c>
      <c r="AI18" s="534"/>
      <c r="AJ18" s="534"/>
      <c r="AK18" s="534"/>
      <c r="AL18" s="536"/>
      <c r="AM18" s="435"/>
      <c r="AN18" s="436"/>
      <c r="AO18" s="436"/>
      <c r="AP18" s="436"/>
      <c r="AQ18" s="436"/>
      <c r="AR18" s="436"/>
      <c r="AS18" s="436"/>
      <c r="AT18" s="437"/>
      <c r="AU18" s="438"/>
      <c r="AV18" s="439"/>
      <c r="AW18" s="439"/>
      <c r="AX18" s="439"/>
      <c r="AY18" s="440" t="s">
        <v>159</v>
      </c>
      <c r="AZ18" s="441"/>
      <c r="BA18" s="441"/>
      <c r="BB18" s="441"/>
      <c r="BC18" s="441"/>
      <c r="BD18" s="441"/>
      <c r="BE18" s="441"/>
      <c r="BF18" s="441"/>
      <c r="BG18" s="441"/>
      <c r="BH18" s="441"/>
      <c r="BI18" s="441"/>
      <c r="BJ18" s="441"/>
      <c r="BK18" s="441"/>
      <c r="BL18" s="441"/>
      <c r="BM18" s="442"/>
      <c r="BN18" s="406">
        <v>6480214</v>
      </c>
      <c r="BO18" s="407"/>
      <c r="BP18" s="407"/>
      <c r="BQ18" s="407"/>
      <c r="BR18" s="407"/>
      <c r="BS18" s="407"/>
      <c r="BT18" s="407"/>
      <c r="BU18" s="408"/>
      <c r="BV18" s="406">
        <v>6504643</v>
      </c>
      <c r="BW18" s="407"/>
      <c r="BX18" s="407"/>
      <c r="BY18" s="407"/>
      <c r="BZ18" s="407"/>
      <c r="CA18" s="407"/>
      <c r="CB18" s="407"/>
      <c r="CC18" s="408"/>
      <c r="CD18" s="193"/>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80"/>
      <c r="B19" s="528" t="s">
        <v>160</v>
      </c>
      <c r="C19" s="449"/>
      <c r="D19" s="449"/>
      <c r="E19" s="529"/>
      <c r="F19" s="529"/>
      <c r="G19" s="529"/>
      <c r="H19" s="529"/>
      <c r="I19" s="529"/>
      <c r="J19" s="529"/>
      <c r="K19" s="529"/>
      <c r="L19" s="537">
        <v>24</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161</v>
      </c>
      <c r="AZ19" s="441"/>
      <c r="BA19" s="441"/>
      <c r="BB19" s="441"/>
      <c r="BC19" s="441"/>
      <c r="BD19" s="441"/>
      <c r="BE19" s="441"/>
      <c r="BF19" s="441"/>
      <c r="BG19" s="441"/>
      <c r="BH19" s="441"/>
      <c r="BI19" s="441"/>
      <c r="BJ19" s="441"/>
      <c r="BK19" s="441"/>
      <c r="BL19" s="441"/>
      <c r="BM19" s="442"/>
      <c r="BN19" s="406">
        <v>8735532</v>
      </c>
      <c r="BO19" s="407"/>
      <c r="BP19" s="407"/>
      <c r="BQ19" s="407"/>
      <c r="BR19" s="407"/>
      <c r="BS19" s="407"/>
      <c r="BT19" s="407"/>
      <c r="BU19" s="408"/>
      <c r="BV19" s="406">
        <v>8668215</v>
      </c>
      <c r="BW19" s="407"/>
      <c r="BX19" s="407"/>
      <c r="BY19" s="407"/>
      <c r="BZ19" s="407"/>
      <c r="CA19" s="407"/>
      <c r="CB19" s="407"/>
      <c r="CC19" s="408"/>
      <c r="CD19" s="193"/>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80"/>
      <c r="B20" s="528" t="s">
        <v>162</v>
      </c>
      <c r="C20" s="449"/>
      <c r="D20" s="449"/>
      <c r="E20" s="529"/>
      <c r="F20" s="529"/>
      <c r="G20" s="529"/>
      <c r="H20" s="529"/>
      <c r="I20" s="529"/>
      <c r="J20" s="529"/>
      <c r="K20" s="529"/>
      <c r="L20" s="537">
        <v>3994</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93"/>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80"/>
      <c r="B21" s="546" t="s">
        <v>163</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93"/>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15">
      <c r="A22" s="180"/>
      <c r="B22" s="576" t="s">
        <v>164</v>
      </c>
      <c r="C22" s="550"/>
      <c r="D22" s="551"/>
      <c r="E22" s="418" t="s">
        <v>1</v>
      </c>
      <c r="F22" s="423"/>
      <c r="G22" s="423"/>
      <c r="H22" s="423"/>
      <c r="I22" s="423"/>
      <c r="J22" s="423"/>
      <c r="K22" s="413"/>
      <c r="L22" s="418" t="s">
        <v>165</v>
      </c>
      <c r="M22" s="423"/>
      <c r="N22" s="423"/>
      <c r="O22" s="423"/>
      <c r="P22" s="413"/>
      <c r="Q22" s="581" t="s">
        <v>166</v>
      </c>
      <c r="R22" s="582"/>
      <c r="S22" s="582"/>
      <c r="T22" s="582"/>
      <c r="U22" s="582"/>
      <c r="V22" s="583"/>
      <c r="W22" s="549" t="s">
        <v>167</v>
      </c>
      <c r="X22" s="550"/>
      <c r="Y22" s="551"/>
      <c r="Z22" s="418" t="s">
        <v>1</v>
      </c>
      <c r="AA22" s="423"/>
      <c r="AB22" s="423"/>
      <c r="AC22" s="423"/>
      <c r="AD22" s="423"/>
      <c r="AE22" s="423"/>
      <c r="AF22" s="423"/>
      <c r="AG22" s="413"/>
      <c r="AH22" s="587" t="s">
        <v>168</v>
      </c>
      <c r="AI22" s="423"/>
      <c r="AJ22" s="423"/>
      <c r="AK22" s="423"/>
      <c r="AL22" s="413"/>
      <c r="AM22" s="587" t="s">
        <v>169</v>
      </c>
      <c r="AN22" s="588"/>
      <c r="AO22" s="588"/>
      <c r="AP22" s="588"/>
      <c r="AQ22" s="588"/>
      <c r="AR22" s="589"/>
      <c r="AS22" s="581" t="s">
        <v>166</v>
      </c>
      <c r="AT22" s="582"/>
      <c r="AU22" s="582"/>
      <c r="AV22" s="582"/>
      <c r="AW22" s="582"/>
      <c r="AX22" s="593"/>
      <c r="AY22" s="366" t="s">
        <v>170</v>
      </c>
      <c r="AZ22" s="367"/>
      <c r="BA22" s="367"/>
      <c r="BB22" s="367"/>
      <c r="BC22" s="367"/>
      <c r="BD22" s="367"/>
      <c r="BE22" s="367"/>
      <c r="BF22" s="367"/>
      <c r="BG22" s="367"/>
      <c r="BH22" s="367"/>
      <c r="BI22" s="367"/>
      <c r="BJ22" s="367"/>
      <c r="BK22" s="367"/>
      <c r="BL22" s="367"/>
      <c r="BM22" s="368"/>
      <c r="BN22" s="369">
        <v>13737279</v>
      </c>
      <c r="BO22" s="370"/>
      <c r="BP22" s="370"/>
      <c r="BQ22" s="370"/>
      <c r="BR22" s="370"/>
      <c r="BS22" s="370"/>
      <c r="BT22" s="370"/>
      <c r="BU22" s="371"/>
      <c r="BV22" s="369">
        <v>13466993</v>
      </c>
      <c r="BW22" s="370"/>
      <c r="BX22" s="370"/>
      <c r="BY22" s="370"/>
      <c r="BZ22" s="370"/>
      <c r="CA22" s="370"/>
      <c r="CB22" s="370"/>
      <c r="CC22" s="371"/>
      <c r="CD22" s="193"/>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15">
      <c r="A23" s="180"/>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171</v>
      </c>
      <c r="AZ23" s="441"/>
      <c r="BA23" s="441"/>
      <c r="BB23" s="441"/>
      <c r="BC23" s="441"/>
      <c r="BD23" s="441"/>
      <c r="BE23" s="441"/>
      <c r="BF23" s="441"/>
      <c r="BG23" s="441"/>
      <c r="BH23" s="441"/>
      <c r="BI23" s="441"/>
      <c r="BJ23" s="441"/>
      <c r="BK23" s="441"/>
      <c r="BL23" s="441"/>
      <c r="BM23" s="442"/>
      <c r="BN23" s="406">
        <v>8443827</v>
      </c>
      <c r="BO23" s="407"/>
      <c r="BP23" s="407"/>
      <c r="BQ23" s="407"/>
      <c r="BR23" s="407"/>
      <c r="BS23" s="407"/>
      <c r="BT23" s="407"/>
      <c r="BU23" s="408"/>
      <c r="BV23" s="406">
        <v>8120212</v>
      </c>
      <c r="BW23" s="407"/>
      <c r="BX23" s="407"/>
      <c r="BY23" s="407"/>
      <c r="BZ23" s="407"/>
      <c r="CA23" s="407"/>
      <c r="CB23" s="407"/>
      <c r="CC23" s="408"/>
      <c r="CD23" s="193"/>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80"/>
      <c r="B24" s="577"/>
      <c r="C24" s="553"/>
      <c r="D24" s="554"/>
      <c r="E24" s="456" t="s">
        <v>172</v>
      </c>
      <c r="F24" s="436"/>
      <c r="G24" s="436"/>
      <c r="H24" s="436"/>
      <c r="I24" s="436"/>
      <c r="J24" s="436"/>
      <c r="K24" s="437"/>
      <c r="L24" s="457">
        <v>1</v>
      </c>
      <c r="M24" s="458"/>
      <c r="N24" s="458"/>
      <c r="O24" s="458"/>
      <c r="P24" s="500"/>
      <c r="Q24" s="457">
        <v>7500</v>
      </c>
      <c r="R24" s="458"/>
      <c r="S24" s="458"/>
      <c r="T24" s="458"/>
      <c r="U24" s="458"/>
      <c r="V24" s="500"/>
      <c r="W24" s="552"/>
      <c r="X24" s="553"/>
      <c r="Y24" s="554"/>
      <c r="Z24" s="456" t="s">
        <v>173</v>
      </c>
      <c r="AA24" s="436"/>
      <c r="AB24" s="436"/>
      <c r="AC24" s="436"/>
      <c r="AD24" s="436"/>
      <c r="AE24" s="436"/>
      <c r="AF24" s="436"/>
      <c r="AG24" s="437"/>
      <c r="AH24" s="457">
        <v>184</v>
      </c>
      <c r="AI24" s="458"/>
      <c r="AJ24" s="458"/>
      <c r="AK24" s="458"/>
      <c r="AL24" s="500"/>
      <c r="AM24" s="457">
        <v>578680</v>
      </c>
      <c r="AN24" s="458"/>
      <c r="AO24" s="458"/>
      <c r="AP24" s="458"/>
      <c r="AQ24" s="458"/>
      <c r="AR24" s="500"/>
      <c r="AS24" s="457">
        <v>3145</v>
      </c>
      <c r="AT24" s="458"/>
      <c r="AU24" s="458"/>
      <c r="AV24" s="458"/>
      <c r="AW24" s="458"/>
      <c r="AX24" s="459"/>
      <c r="AY24" s="522" t="s">
        <v>174</v>
      </c>
      <c r="AZ24" s="523"/>
      <c r="BA24" s="523"/>
      <c r="BB24" s="523"/>
      <c r="BC24" s="523"/>
      <c r="BD24" s="523"/>
      <c r="BE24" s="523"/>
      <c r="BF24" s="523"/>
      <c r="BG24" s="523"/>
      <c r="BH24" s="523"/>
      <c r="BI24" s="523"/>
      <c r="BJ24" s="523"/>
      <c r="BK24" s="523"/>
      <c r="BL24" s="523"/>
      <c r="BM24" s="524"/>
      <c r="BN24" s="406">
        <v>10404366</v>
      </c>
      <c r="BO24" s="407"/>
      <c r="BP24" s="407"/>
      <c r="BQ24" s="407"/>
      <c r="BR24" s="407"/>
      <c r="BS24" s="407"/>
      <c r="BT24" s="407"/>
      <c r="BU24" s="408"/>
      <c r="BV24" s="406">
        <v>9841029</v>
      </c>
      <c r="BW24" s="407"/>
      <c r="BX24" s="407"/>
      <c r="BY24" s="407"/>
      <c r="BZ24" s="407"/>
      <c r="CA24" s="407"/>
      <c r="CB24" s="407"/>
      <c r="CC24" s="408"/>
      <c r="CD24" s="193"/>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15">
      <c r="A25" s="180"/>
      <c r="B25" s="577"/>
      <c r="C25" s="553"/>
      <c r="D25" s="554"/>
      <c r="E25" s="456" t="s">
        <v>175</v>
      </c>
      <c r="F25" s="436"/>
      <c r="G25" s="436"/>
      <c r="H25" s="436"/>
      <c r="I25" s="436"/>
      <c r="J25" s="436"/>
      <c r="K25" s="437"/>
      <c r="L25" s="457">
        <v>1</v>
      </c>
      <c r="M25" s="458"/>
      <c r="N25" s="458"/>
      <c r="O25" s="458"/>
      <c r="P25" s="500"/>
      <c r="Q25" s="457">
        <v>6370</v>
      </c>
      <c r="R25" s="458"/>
      <c r="S25" s="458"/>
      <c r="T25" s="458"/>
      <c r="U25" s="458"/>
      <c r="V25" s="500"/>
      <c r="W25" s="552"/>
      <c r="X25" s="553"/>
      <c r="Y25" s="554"/>
      <c r="Z25" s="456" t="s">
        <v>176</v>
      </c>
      <c r="AA25" s="436"/>
      <c r="AB25" s="436"/>
      <c r="AC25" s="436"/>
      <c r="AD25" s="436"/>
      <c r="AE25" s="436"/>
      <c r="AF25" s="436"/>
      <c r="AG25" s="437"/>
      <c r="AH25" s="457" t="s">
        <v>177</v>
      </c>
      <c r="AI25" s="458"/>
      <c r="AJ25" s="458"/>
      <c r="AK25" s="458"/>
      <c r="AL25" s="500"/>
      <c r="AM25" s="457" t="s">
        <v>177</v>
      </c>
      <c r="AN25" s="458"/>
      <c r="AO25" s="458"/>
      <c r="AP25" s="458"/>
      <c r="AQ25" s="458"/>
      <c r="AR25" s="500"/>
      <c r="AS25" s="457" t="s">
        <v>177</v>
      </c>
      <c r="AT25" s="458"/>
      <c r="AU25" s="458"/>
      <c r="AV25" s="458"/>
      <c r="AW25" s="458"/>
      <c r="AX25" s="459"/>
      <c r="AY25" s="366" t="s">
        <v>178</v>
      </c>
      <c r="AZ25" s="367"/>
      <c r="BA25" s="367"/>
      <c r="BB25" s="367"/>
      <c r="BC25" s="367"/>
      <c r="BD25" s="367"/>
      <c r="BE25" s="367"/>
      <c r="BF25" s="367"/>
      <c r="BG25" s="367"/>
      <c r="BH25" s="367"/>
      <c r="BI25" s="367"/>
      <c r="BJ25" s="367"/>
      <c r="BK25" s="367"/>
      <c r="BL25" s="367"/>
      <c r="BM25" s="368"/>
      <c r="BN25" s="369">
        <v>1866653</v>
      </c>
      <c r="BO25" s="370"/>
      <c r="BP25" s="370"/>
      <c r="BQ25" s="370"/>
      <c r="BR25" s="370"/>
      <c r="BS25" s="370"/>
      <c r="BT25" s="370"/>
      <c r="BU25" s="371"/>
      <c r="BV25" s="369">
        <v>112851</v>
      </c>
      <c r="BW25" s="370"/>
      <c r="BX25" s="370"/>
      <c r="BY25" s="370"/>
      <c r="BZ25" s="370"/>
      <c r="CA25" s="370"/>
      <c r="CB25" s="370"/>
      <c r="CC25" s="371"/>
      <c r="CD25" s="193"/>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15">
      <c r="A26" s="180"/>
      <c r="B26" s="577"/>
      <c r="C26" s="553"/>
      <c r="D26" s="554"/>
      <c r="E26" s="456" t="s">
        <v>179</v>
      </c>
      <c r="F26" s="436"/>
      <c r="G26" s="436"/>
      <c r="H26" s="436"/>
      <c r="I26" s="436"/>
      <c r="J26" s="436"/>
      <c r="K26" s="437"/>
      <c r="L26" s="457">
        <v>1</v>
      </c>
      <c r="M26" s="458"/>
      <c r="N26" s="458"/>
      <c r="O26" s="458"/>
      <c r="P26" s="500"/>
      <c r="Q26" s="457">
        <v>5730</v>
      </c>
      <c r="R26" s="458"/>
      <c r="S26" s="458"/>
      <c r="T26" s="458"/>
      <c r="U26" s="458"/>
      <c r="V26" s="500"/>
      <c r="W26" s="552"/>
      <c r="X26" s="553"/>
      <c r="Y26" s="554"/>
      <c r="Z26" s="456" t="s">
        <v>180</v>
      </c>
      <c r="AA26" s="558"/>
      <c r="AB26" s="558"/>
      <c r="AC26" s="558"/>
      <c r="AD26" s="558"/>
      <c r="AE26" s="558"/>
      <c r="AF26" s="558"/>
      <c r="AG26" s="559"/>
      <c r="AH26" s="457">
        <v>12</v>
      </c>
      <c r="AI26" s="458"/>
      <c r="AJ26" s="458"/>
      <c r="AK26" s="458"/>
      <c r="AL26" s="500"/>
      <c r="AM26" s="457">
        <v>33144</v>
      </c>
      <c r="AN26" s="458"/>
      <c r="AO26" s="458"/>
      <c r="AP26" s="458"/>
      <c r="AQ26" s="458"/>
      <c r="AR26" s="500"/>
      <c r="AS26" s="457">
        <v>2762</v>
      </c>
      <c r="AT26" s="458"/>
      <c r="AU26" s="458"/>
      <c r="AV26" s="458"/>
      <c r="AW26" s="458"/>
      <c r="AX26" s="459"/>
      <c r="AY26" s="409" t="s">
        <v>181</v>
      </c>
      <c r="AZ26" s="410"/>
      <c r="BA26" s="410"/>
      <c r="BB26" s="410"/>
      <c r="BC26" s="410"/>
      <c r="BD26" s="410"/>
      <c r="BE26" s="410"/>
      <c r="BF26" s="410"/>
      <c r="BG26" s="410"/>
      <c r="BH26" s="410"/>
      <c r="BI26" s="410"/>
      <c r="BJ26" s="410"/>
      <c r="BK26" s="410"/>
      <c r="BL26" s="410"/>
      <c r="BM26" s="411"/>
      <c r="BN26" s="406" t="s">
        <v>177</v>
      </c>
      <c r="BO26" s="407"/>
      <c r="BP26" s="407"/>
      <c r="BQ26" s="407"/>
      <c r="BR26" s="407"/>
      <c r="BS26" s="407"/>
      <c r="BT26" s="407"/>
      <c r="BU26" s="408"/>
      <c r="BV26" s="406" t="s">
        <v>177</v>
      </c>
      <c r="BW26" s="407"/>
      <c r="BX26" s="407"/>
      <c r="BY26" s="407"/>
      <c r="BZ26" s="407"/>
      <c r="CA26" s="407"/>
      <c r="CB26" s="407"/>
      <c r="CC26" s="408"/>
      <c r="CD26" s="193"/>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80"/>
      <c r="B27" s="577"/>
      <c r="C27" s="553"/>
      <c r="D27" s="554"/>
      <c r="E27" s="456" t="s">
        <v>182</v>
      </c>
      <c r="F27" s="436"/>
      <c r="G27" s="436"/>
      <c r="H27" s="436"/>
      <c r="I27" s="436"/>
      <c r="J27" s="436"/>
      <c r="K27" s="437"/>
      <c r="L27" s="457">
        <v>1</v>
      </c>
      <c r="M27" s="458"/>
      <c r="N27" s="458"/>
      <c r="O27" s="458"/>
      <c r="P27" s="500"/>
      <c r="Q27" s="457">
        <v>3040</v>
      </c>
      <c r="R27" s="458"/>
      <c r="S27" s="458"/>
      <c r="T27" s="458"/>
      <c r="U27" s="458"/>
      <c r="V27" s="500"/>
      <c r="W27" s="552"/>
      <c r="X27" s="553"/>
      <c r="Y27" s="554"/>
      <c r="Z27" s="456" t="s">
        <v>183</v>
      </c>
      <c r="AA27" s="436"/>
      <c r="AB27" s="436"/>
      <c r="AC27" s="436"/>
      <c r="AD27" s="436"/>
      <c r="AE27" s="436"/>
      <c r="AF27" s="436"/>
      <c r="AG27" s="437"/>
      <c r="AH27" s="457">
        <v>1</v>
      </c>
      <c r="AI27" s="458"/>
      <c r="AJ27" s="458"/>
      <c r="AK27" s="458"/>
      <c r="AL27" s="500"/>
      <c r="AM27" s="457" t="s">
        <v>184</v>
      </c>
      <c r="AN27" s="458"/>
      <c r="AO27" s="458"/>
      <c r="AP27" s="458"/>
      <c r="AQ27" s="458"/>
      <c r="AR27" s="500"/>
      <c r="AS27" s="457" t="s">
        <v>184</v>
      </c>
      <c r="AT27" s="458"/>
      <c r="AU27" s="458"/>
      <c r="AV27" s="458"/>
      <c r="AW27" s="458"/>
      <c r="AX27" s="459"/>
      <c r="AY27" s="501" t="s">
        <v>185</v>
      </c>
      <c r="AZ27" s="502"/>
      <c r="BA27" s="502"/>
      <c r="BB27" s="502"/>
      <c r="BC27" s="502"/>
      <c r="BD27" s="502"/>
      <c r="BE27" s="502"/>
      <c r="BF27" s="502"/>
      <c r="BG27" s="502"/>
      <c r="BH27" s="502"/>
      <c r="BI27" s="502"/>
      <c r="BJ27" s="502"/>
      <c r="BK27" s="502"/>
      <c r="BL27" s="502"/>
      <c r="BM27" s="503"/>
      <c r="BN27" s="525" t="s">
        <v>177</v>
      </c>
      <c r="BO27" s="526"/>
      <c r="BP27" s="526"/>
      <c r="BQ27" s="526"/>
      <c r="BR27" s="526"/>
      <c r="BS27" s="526"/>
      <c r="BT27" s="526"/>
      <c r="BU27" s="527"/>
      <c r="BV27" s="525" t="s">
        <v>177</v>
      </c>
      <c r="BW27" s="526"/>
      <c r="BX27" s="526"/>
      <c r="BY27" s="526"/>
      <c r="BZ27" s="526"/>
      <c r="CA27" s="526"/>
      <c r="CB27" s="526"/>
      <c r="CC27" s="527"/>
      <c r="CD27" s="195"/>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15">
      <c r="A28" s="180"/>
      <c r="B28" s="577"/>
      <c r="C28" s="553"/>
      <c r="D28" s="554"/>
      <c r="E28" s="456" t="s">
        <v>186</v>
      </c>
      <c r="F28" s="436"/>
      <c r="G28" s="436"/>
      <c r="H28" s="436"/>
      <c r="I28" s="436"/>
      <c r="J28" s="436"/>
      <c r="K28" s="437"/>
      <c r="L28" s="457">
        <v>1</v>
      </c>
      <c r="M28" s="458"/>
      <c r="N28" s="458"/>
      <c r="O28" s="458"/>
      <c r="P28" s="500"/>
      <c r="Q28" s="457">
        <v>2520</v>
      </c>
      <c r="R28" s="458"/>
      <c r="S28" s="458"/>
      <c r="T28" s="458"/>
      <c r="U28" s="458"/>
      <c r="V28" s="500"/>
      <c r="W28" s="552"/>
      <c r="X28" s="553"/>
      <c r="Y28" s="554"/>
      <c r="Z28" s="456" t="s">
        <v>187</v>
      </c>
      <c r="AA28" s="436"/>
      <c r="AB28" s="436"/>
      <c r="AC28" s="436"/>
      <c r="AD28" s="436"/>
      <c r="AE28" s="436"/>
      <c r="AF28" s="436"/>
      <c r="AG28" s="437"/>
      <c r="AH28" s="457" t="s">
        <v>177</v>
      </c>
      <c r="AI28" s="458"/>
      <c r="AJ28" s="458"/>
      <c r="AK28" s="458"/>
      <c r="AL28" s="500"/>
      <c r="AM28" s="457" t="s">
        <v>177</v>
      </c>
      <c r="AN28" s="458"/>
      <c r="AO28" s="458"/>
      <c r="AP28" s="458"/>
      <c r="AQ28" s="458"/>
      <c r="AR28" s="500"/>
      <c r="AS28" s="457" t="s">
        <v>177</v>
      </c>
      <c r="AT28" s="458"/>
      <c r="AU28" s="458"/>
      <c r="AV28" s="458"/>
      <c r="AW28" s="458"/>
      <c r="AX28" s="459"/>
      <c r="AY28" s="560" t="s">
        <v>188</v>
      </c>
      <c r="AZ28" s="561"/>
      <c r="BA28" s="561"/>
      <c r="BB28" s="562"/>
      <c r="BC28" s="366" t="s">
        <v>50</v>
      </c>
      <c r="BD28" s="367"/>
      <c r="BE28" s="367"/>
      <c r="BF28" s="367"/>
      <c r="BG28" s="367"/>
      <c r="BH28" s="367"/>
      <c r="BI28" s="367"/>
      <c r="BJ28" s="367"/>
      <c r="BK28" s="367"/>
      <c r="BL28" s="367"/>
      <c r="BM28" s="368"/>
      <c r="BN28" s="369">
        <v>689450</v>
      </c>
      <c r="BO28" s="370"/>
      <c r="BP28" s="370"/>
      <c r="BQ28" s="370"/>
      <c r="BR28" s="370"/>
      <c r="BS28" s="370"/>
      <c r="BT28" s="370"/>
      <c r="BU28" s="371"/>
      <c r="BV28" s="369">
        <v>502925</v>
      </c>
      <c r="BW28" s="370"/>
      <c r="BX28" s="370"/>
      <c r="BY28" s="370"/>
      <c r="BZ28" s="370"/>
      <c r="CA28" s="370"/>
      <c r="CB28" s="370"/>
      <c r="CC28" s="371"/>
      <c r="CD28" s="193"/>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15">
      <c r="A29" s="180"/>
      <c r="B29" s="577"/>
      <c r="C29" s="553"/>
      <c r="D29" s="554"/>
      <c r="E29" s="456" t="s">
        <v>189</v>
      </c>
      <c r="F29" s="436"/>
      <c r="G29" s="436"/>
      <c r="H29" s="436"/>
      <c r="I29" s="436"/>
      <c r="J29" s="436"/>
      <c r="K29" s="437"/>
      <c r="L29" s="457">
        <v>11</v>
      </c>
      <c r="M29" s="458"/>
      <c r="N29" s="458"/>
      <c r="O29" s="458"/>
      <c r="P29" s="500"/>
      <c r="Q29" s="457">
        <v>2100</v>
      </c>
      <c r="R29" s="458"/>
      <c r="S29" s="458"/>
      <c r="T29" s="458"/>
      <c r="U29" s="458"/>
      <c r="V29" s="500"/>
      <c r="W29" s="555"/>
      <c r="X29" s="556"/>
      <c r="Y29" s="557"/>
      <c r="Z29" s="456" t="s">
        <v>190</v>
      </c>
      <c r="AA29" s="436"/>
      <c r="AB29" s="436"/>
      <c r="AC29" s="436"/>
      <c r="AD29" s="436"/>
      <c r="AE29" s="436"/>
      <c r="AF29" s="436"/>
      <c r="AG29" s="437"/>
      <c r="AH29" s="457">
        <v>185</v>
      </c>
      <c r="AI29" s="458"/>
      <c r="AJ29" s="458"/>
      <c r="AK29" s="458"/>
      <c r="AL29" s="500"/>
      <c r="AM29" s="457">
        <v>582513</v>
      </c>
      <c r="AN29" s="458"/>
      <c r="AO29" s="458"/>
      <c r="AP29" s="458"/>
      <c r="AQ29" s="458"/>
      <c r="AR29" s="500"/>
      <c r="AS29" s="457">
        <v>3149</v>
      </c>
      <c r="AT29" s="458"/>
      <c r="AU29" s="458"/>
      <c r="AV29" s="458"/>
      <c r="AW29" s="458"/>
      <c r="AX29" s="459"/>
      <c r="AY29" s="563"/>
      <c r="AZ29" s="564"/>
      <c r="BA29" s="564"/>
      <c r="BB29" s="565"/>
      <c r="BC29" s="440" t="s">
        <v>191</v>
      </c>
      <c r="BD29" s="441"/>
      <c r="BE29" s="441"/>
      <c r="BF29" s="441"/>
      <c r="BG29" s="441"/>
      <c r="BH29" s="441"/>
      <c r="BI29" s="441"/>
      <c r="BJ29" s="441"/>
      <c r="BK29" s="441"/>
      <c r="BL29" s="441"/>
      <c r="BM29" s="442"/>
      <c r="BN29" s="406">
        <v>2064813</v>
      </c>
      <c r="BO29" s="407"/>
      <c r="BP29" s="407"/>
      <c r="BQ29" s="407"/>
      <c r="BR29" s="407"/>
      <c r="BS29" s="407"/>
      <c r="BT29" s="407"/>
      <c r="BU29" s="408"/>
      <c r="BV29" s="406">
        <v>2089686</v>
      </c>
      <c r="BW29" s="407"/>
      <c r="BX29" s="407"/>
      <c r="BY29" s="407"/>
      <c r="BZ29" s="407"/>
      <c r="CA29" s="407"/>
      <c r="CB29" s="407"/>
      <c r="CC29" s="408"/>
      <c r="CD29" s="195"/>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80"/>
      <c r="B30" s="578"/>
      <c r="C30" s="579"/>
      <c r="D30" s="580"/>
      <c r="E30" s="460"/>
      <c r="F30" s="461"/>
      <c r="G30" s="461"/>
      <c r="H30" s="461"/>
      <c r="I30" s="461"/>
      <c r="J30" s="461"/>
      <c r="K30" s="462"/>
      <c r="L30" s="570"/>
      <c r="M30" s="571"/>
      <c r="N30" s="571"/>
      <c r="O30" s="571"/>
      <c r="P30" s="572"/>
      <c r="Q30" s="570"/>
      <c r="R30" s="571"/>
      <c r="S30" s="571"/>
      <c r="T30" s="571"/>
      <c r="U30" s="571"/>
      <c r="V30" s="572"/>
      <c r="W30" s="573" t="s">
        <v>192</v>
      </c>
      <c r="X30" s="574"/>
      <c r="Y30" s="574"/>
      <c r="Z30" s="574"/>
      <c r="AA30" s="574"/>
      <c r="AB30" s="574"/>
      <c r="AC30" s="574"/>
      <c r="AD30" s="574"/>
      <c r="AE30" s="574"/>
      <c r="AF30" s="574"/>
      <c r="AG30" s="575"/>
      <c r="AH30" s="533">
        <v>97.9</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52</v>
      </c>
      <c r="BD30" s="523"/>
      <c r="BE30" s="523"/>
      <c r="BF30" s="523"/>
      <c r="BG30" s="523"/>
      <c r="BH30" s="523"/>
      <c r="BI30" s="523"/>
      <c r="BJ30" s="523"/>
      <c r="BK30" s="523"/>
      <c r="BL30" s="523"/>
      <c r="BM30" s="524"/>
      <c r="BN30" s="525">
        <v>2619459</v>
      </c>
      <c r="BO30" s="526"/>
      <c r="BP30" s="526"/>
      <c r="BQ30" s="526"/>
      <c r="BR30" s="526"/>
      <c r="BS30" s="526"/>
      <c r="BT30" s="526"/>
      <c r="BU30" s="527"/>
      <c r="BV30" s="525">
        <v>2680749</v>
      </c>
      <c r="BW30" s="526"/>
      <c r="BX30" s="526"/>
      <c r="BY30" s="526"/>
      <c r="BZ30" s="526"/>
      <c r="CA30" s="526"/>
      <c r="CB30" s="526"/>
      <c r="CC30" s="527"/>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15">
      <c r="A31" s="180"/>
      <c r="B31" s="202"/>
      <c r="DI31" s="203"/>
    </row>
    <row r="32" spans="1:113" ht="13.5" customHeight="1" x14ac:dyDescent="0.15">
      <c r="A32" s="180"/>
      <c r="B32" s="204"/>
      <c r="C32" s="569" t="s">
        <v>193</v>
      </c>
      <c r="D32" s="569"/>
      <c r="E32" s="569"/>
      <c r="F32" s="569"/>
      <c r="G32" s="569"/>
      <c r="H32" s="569"/>
      <c r="I32" s="569"/>
      <c r="J32" s="569"/>
      <c r="K32" s="569"/>
      <c r="L32" s="569"/>
      <c r="M32" s="569"/>
      <c r="N32" s="569"/>
      <c r="O32" s="569"/>
      <c r="P32" s="569"/>
      <c r="Q32" s="569"/>
      <c r="R32" s="569"/>
      <c r="S32" s="569"/>
      <c r="U32" s="410" t="s">
        <v>194</v>
      </c>
      <c r="V32" s="410"/>
      <c r="W32" s="410"/>
      <c r="X32" s="410"/>
      <c r="Y32" s="410"/>
      <c r="Z32" s="410"/>
      <c r="AA32" s="410"/>
      <c r="AB32" s="410"/>
      <c r="AC32" s="410"/>
      <c r="AD32" s="410"/>
      <c r="AE32" s="410"/>
      <c r="AF32" s="410"/>
      <c r="AG32" s="410"/>
      <c r="AH32" s="410"/>
      <c r="AI32" s="410"/>
      <c r="AJ32" s="410"/>
      <c r="AK32" s="410"/>
      <c r="AM32" s="410" t="s">
        <v>195</v>
      </c>
      <c r="AN32" s="410"/>
      <c r="AO32" s="410"/>
      <c r="AP32" s="410"/>
      <c r="AQ32" s="410"/>
      <c r="AR32" s="410"/>
      <c r="AS32" s="410"/>
      <c r="AT32" s="410"/>
      <c r="AU32" s="410"/>
      <c r="AV32" s="410"/>
      <c r="AW32" s="410"/>
      <c r="AX32" s="410"/>
      <c r="AY32" s="410"/>
      <c r="AZ32" s="410"/>
      <c r="BA32" s="410"/>
      <c r="BB32" s="410"/>
      <c r="BC32" s="410"/>
      <c r="BE32" s="410" t="s">
        <v>196</v>
      </c>
      <c r="BF32" s="410"/>
      <c r="BG32" s="410"/>
      <c r="BH32" s="410"/>
      <c r="BI32" s="410"/>
      <c r="BJ32" s="410"/>
      <c r="BK32" s="410"/>
      <c r="BL32" s="410"/>
      <c r="BM32" s="410"/>
      <c r="BN32" s="410"/>
      <c r="BO32" s="410"/>
      <c r="BP32" s="410"/>
      <c r="BQ32" s="410"/>
      <c r="BR32" s="410"/>
      <c r="BS32" s="410"/>
      <c r="BT32" s="410"/>
      <c r="BU32" s="410"/>
      <c r="BW32" s="410" t="s">
        <v>197</v>
      </c>
      <c r="BX32" s="410"/>
      <c r="BY32" s="410"/>
      <c r="BZ32" s="410"/>
      <c r="CA32" s="410"/>
      <c r="CB32" s="410"/>
      <c r="CC32" s="410"/>
      <c r="CD32" s="410"/>
      <c r="CE32" s="410"/>
      <c r="CF32" s="410"/>
      <c r="CG32" s="410"/>
      <c r="CH32" s="410"/>
      <c r="CI32" s="410"/>
      <c r="CJ32" s="410"/>
      <c r="CK32" s="410"/>
      <c r="CL32" s="410"/>
      <c r="CM32" s="410"/>
      <c r="CO32" s="410" t="s">
        <v>198</v>
      </c>
      <c r="CP32" s="410"/>
      <c r="CQ32" s="410"/>
      <c r="CR32" s="410"/>
      <c r="CS32" s="410"/>
      <c r="CT32" s="410"/>
      <c r="CU32" s="410"/>
      <c r="CV32" s="410"/>
      <c r="CW32" s="410"/>
      <c r="CX32" s="410"/>
      <c r="CY32" s="410"/>
      <c r="CZ32" s="410"/>
      <c r="DA32" s="410"/>
      <c r="DB32" s="410"/>
      <c r="DC32" s="410"/>
      <c r="DD32" s="410"/>
      <c r="DE32" s="410"/>
      <c r="DI32" s="203"/>
    </row>
    <row r="33" spans="1:113" ht="13.5" customHeight="1" x14ac:dyDescent="0.15">
      <c r="A33" s="180"/>
      <c r="B33" s="204"/>
      <c r="C33" s="430" t="s">
        <v>199</v>
      </c>
      <c r="D33" s="430"/>
      <c r="E33" s="395" t="s">
        <v>200</v>
      </c>
      <c r="F33" s="395"/>
      <c r="G33" s="395"/>
      <c r="H33" s="395"/>
      <c r="I33" s="395"/>
      <c r="J33" s="395"/>
      <c r="K33" s="395"/>
      <c r="L33" s="395"/>
      <c r="M33" s="395"/>
      <c r="N33" s="395"/>
      <c r="O33" s="395"/>
      <c r="P33" s="395"/>
      <c r="Q33" s="395"/>
      <c r="R33" s="395"/>
      <c r="S33" s="395"/>
      <c r="T33" s="205"/>
      <c r="U33" s="430" t="s">
        <v>199</v>
      </c>
      <c r="V33" s="430"/>
      <c r="W33" s="395" t="s">
        <v>200</v>
      </c>
      <c r="X33" s="395"/>
      <c r="Y33" s="395"/>
      <c r="Z33" s="395"/>
      <c r="AA33" s="395"/>
      <c r="AB33" s="395"/>
      <c r="AC33" s="395"/>
      <c r="AD33" s="395"/>
      <c r="AE33" s="395"/>
      <c r="AF33" s="395"/>
      <c r="AG33" s="395"/>
      <c r="AH33" s="395"/>
      <c r="AI33" s="395"/>
      <c r="AJ33" s="395"/>
      <c r="AK33" s="395"/>
      <c r="AL33" s="205"/>
      <c r="AM33" s="430" t="s">
        <v>199</v>
      </c>
      <c r="AN33" s="430"/>
      <c r="AO33" s="395" t="s">
        <v>200</v>
      </c>
      <c r="AP33" s="395"/>
      <c r="AQ33" s="395"/>
      <c r="AR33" s="395"/>
      <c r="AS33" s="395"/>
      <c r="AT33" s="395"/>
      <c r="AU33" s="395"/>
      <c r="AV33" s="395"/>
      <c r="AW33" s="395"/>
      <c r="AX33" s="395"/>
      <c r="AY33" s="395"/>
      <c r="AZ33" s="395"/>
      <c r="BA33" s="395"/>
      <c r="BB33" s="395"/>
      <c r="BC33" s="395"/>
      <c r="BD33" s="206"/>
      <c r="BE33" s="395" t="s">
        <v>201</v>
      </c>
      <c r="BF33" s="395"/>
      <c r="BG33" s="395" t="s">
        <v>202</v>
      </c>
      <c r="BH33" s="395"/>
      <c r="BI33" s="395"/>
      <c r="BJ33" s="395"/>
      <c r="BK33" s="395"/>
      <c r="BL33" s="395"/>
      <c r="BM33" s="395"/>
      <c r="BN33" s="395"/>
      <c r="BO33" s="395"/>
      <c r="BP33" s="395"/>
      <c r="BQ33" s="395"/>
      <c r="BR33" s="395"/>
      <c r="BS33" s="395"/>
      <c r="BT33" s="395"/>
      <c r="BU33" s="395"/>
      <c r="BV33" s="206"/>
      <c r="BW33" s="430" t="s">
        <v>201</v>
      </c>
      <c r="BX33" s="430"/>
      <c r="BY33" s="395" t="s">
        <v>203</v>
      </c>
      <c r="BZ33" s="395"/>
      <c r="CA33" s="395"/>
      <c r="CB33" s="395"/>
      <c r="CC33" s="395"/>
      <c r="CD33" s="395"/>
      <c r="CE33" s="395"/>
      <c r="CF33" s="395"/>
      <c r="CG33" s="395"/>
      <c r="CH33" s="395"/>
      <c r="CI33" s="395"/>
      <c r="CJ33" s="395"/>
      <c r="CK33" s="395"/>
      <c r="CL33" s="395"/>
      <c r="CM33" s="395"/>
      <c r="CN33" s="205"/>
      <c r="CO33" s="430" t="s">
        <v>199</v>
      </c>
      <c r="CP33" s="430"/>
      <c r="CQ33" s="395" t="s">
        <v>204</v>
      </c>
      <c r="CR33" s="395"/>
      <c r="CS33" s="395"/>
      <c r="CT33" s="395"/>
      <c r="CU33" s="395"/>
      <c r="CV33" s="395"/>
      <c r="CW33" s="395"/>
      <c r="CX33" s="395"/>
      <c r="CY33" s="395"/>
      <c r="CZ33" s="395"/>
      <c r="DA33" s="395"/>
      <c r="DB33" s="395"/>
      <c r="DC33" s="395"/>
      <c r="DD33" s="395"/>
      <c r="DE33" s="395"/>
      <c r="DF33" s="205"/>
      <c r="DG33" s="595" t="s">
        <v>205</v>
      </c>
      <c r="DH33" s="595"/>
      <c r="DI33" s="207"/>
    </row>
    <row r="34" spans="1:113" ht="32.25" customHeight="1" x14ac:dyDescent="0.15">
      <c r="A34" s="180"/>
      <c r="B34" s="20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80"/>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80"/>
      <c r="AM34" s="596">
        <f>IF(AO34="","",MAX(C34:D43,U34:V43)+1)</f>
        <v>6</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80"/>
      <c r="BE34" s="596">
        <f>IF(BG34="","",MAX(C34:D43,U34:V43,AM34:AN43)+1)</f>
        <v>7</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80"/>
      <c r="BW34" s="596">
        <f>IF(BY34="","",MAX(C34:D43,U34:V43,AM34:AN43,BE34:BF43)+1)</f>
        <v>8</v>
      </c>
      <c r="BX34" s="596"/>
      <c r="BY34" s="597" t="str">
        <f>IF('各会計、関係団体の財政状況及び健全化判断比率'!B68="","",'各会計、関係団体の財政状況及び健全化判断比率'!B68)</f>
        <v>邑智郡総合事務組合（普通）</v>
      </c>
      <c r="BZ34" s="597"/>
      <c r="CA34" s="597"/>
      <c r="CB34" s="597"/>
      <c r="CC34" s="597"/>
      <c r="CD34" s="597"/>
      <c r="CE34" s="597"/>
      <c r="CF34" s="597"/>
      <c r="CG34" s="597"/>
      <c r="CH34" s="597"/>
      <c r="CI34" s="597"/>
      <c r="CJ34" s="597"/>
      <c r="CK34" s="597"/>
      <c r="CL34" s="597"/>
      <c r="CM34" s="597"/>
      <c r="CN34" s="180"/>
      <c r="CO34" s="596">
        <f>IF(CQ34="","",MAX(C34:D43,U34:V43,AM34:AN43,BE34:BF43,BW34:BX43)+1)</f>
        <v>15</v>
      </c>
      <c r="CP34" s="596"/>
      <c r="CQ34" s="597" t="str">
        <f>IF('各会計、関係団体の財政状況及び健全化判断比率'!BS7="","",'各会計、関係団体の財政状況及び健全化判断比率'!BS7)</f>
        <v>公益財団法人邑智郡広域振興財団</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207"/>
    </row>
    <row r="35" spans="1:113" ht="32.25" customHeight="1" x14ac:dyDescent="0.15">
      <c r="A35" s="180"/>
      <c r="B35" s="204"/>
      <c r="C35" s="596">
        <f>IF(E35="","",C34+1)</f>
        <v>2</v>
      </c>
      <c r="D35" s="596"/>
      <c r="E35" s="597" t="str">
        <f>IF('各会計、関係団体の財政状況及び健全化判断比率'!B8="","",'各会計、関係団体の財政状況及び健全化判断比率'!B8)</f>
        <v>電気通信事業特別会計</v>
      </c>
      <c r="F35" s="597"/>
      <c r="G35" s="597"/>
      <c r="H35" s="597"/>
      <c r="I35" s="597"/>
      <c r="J35" s="597"/>
      <c r="K35" s="597"/>
      <c r="L35" s="597"/>
      <c r="M35" s="597"/>
      <c r="N35" s="597"/>
      <c r="O35" s="597"/>
      <c r="P35" s="597"/>
      <c r="Q35" s="597"/>
      <c r="R35" s="597"/>
      <c r="S35" s="597"/>
      <c r="T35" s="180"/>
      <c r="U35" s="596">
        <f>IF(W35="","",U34+1)</f>
        <v>4</v>
      </c>
      <c r="V35" s="596"/>
      <c r="W35" s="597" t="str">
        <f>IF('各会計、関係団体の財政状況及び健全化判断比率'!B29="","",'各会計、関係団体の財政状況及び健全化判断比率'!B29)</f>
        <v>国民健康保険直営診療所事業特別会計</v>
      </c>
      <c r="X35" s="597"/>
      <c r="Y35" s="597"/>
      <c r="Z35" s="597"/>
      <c r="AA35" s="597"/>
      <c r="AB35" s="597"/>
      <c r="AC35" s="597"/>
      <c r="AD35" s="597"/>
      <c r="AE35" s="597"/>
      <c r="AF35" s="597"/>
      <c r="AG35" s="597"/>
      <c r="AH35" s="597"/>
      <c r="AI35" s="597"/>
      <c r="AJ35" s="597"/>
      <c r="AK35" s="597"/>
      <c r="AL35" s="180"/>
      <c r="AM35" s="596" t="str">
        <f t="shared" ref="AM35:AM43" si="0">IF(AO35="","",AM34+1)</f>
        <v/>
      </c>
      <c r="AN35" s="596"/>
      <c r="AO35" s="597"/>
      <c r="AP35" s="597"/>
      <c r="AQ35" s="597"/>
      <c r="AR35" s="597"/>
      <c r="AS35" s="597"/>
      <c r="AT35" s="597"/>
      <c r="AU35" s="597"/>
      <c r="AV35" s="597"/>
      <c r="AW35" s="597"/>
      <c r="AX35" s="597"/>
      <c r="AY35" s="597"/>
      <c r="AZ35" s="597"/>
      <c r="BA35" s="597"/>
      <c r="BB35" s="597"/>
      <c r="BC35" s="597"/>
      <c r="BD35" s="180"/>
      <c r="BE35" s="596" t="str">
        <f t="shared" ref="BE35:BE43" si="1">IF(BG35="","",BE34+1)</f>
        <v/>
      </c>
      <c r="BF35" s="596"/>
      <c r="BG35" s="597"/>
      <c r="BH35" s="597"/>
      <c r="BI35" s="597"/>
      <c r="BJ35" s="597"/>
      <c r="BK35" s="597"/>
      <c r="BL35" s="597"/>
      <c r="BM35" s="597"/>
      <c r="BN35" s="597"/>
      <c r="BO35" s="597"/>
      <c r="BP35" s="597"/>
      <c r="BQ35" s="597"/>
      <c r="BR35" s="597"/>
      <c r="BS35" s="597"/>
      <c r="BT35" s="597"/>
      <c r="BU35" s="597"/>
      <c r="BV35" s="180"/>
      <c r="BW35" s="596">
        <f t="shared" ref="BW35:BW43" si="2">IF(BY35="","",BW34+1)</f>
        <v>9</v>
      </c>
      <c r="BX35" s="596"/>
      <c r="BY35" s="597" t="str">
        <f>IF('各会計、関係団体の財政状況及び健全化判断比率'!B69="","",'各会計、関係団体の財政状況及び健全化判断比率'!B69)</f>
        <v>邑智郡総合事務組合（介護）</v>
      </c>
      <c r="BZ35" s="597"/>
      <c r="CA35" s="597"/>
      <c r="CB35" s="597"/>
      <c r="CC35" s="597"/>
      <c r="CD35" s="597"/>
      <c r="CE35" s="597"/>
      <c r="CF35" s="597"/>
      <c r="CG35" s="597"/>
      <c r="CH35" s="597"/>
      <c r="CI35" s="597"/>
      <c r="CJ35" s="597"/>
      <c r="CK35" s="597"/>
      <c r="CL35" s="597"/>
      <c r="CM35" s="597"/>
      <c r="CN35" s="180"/>
      <c r="CO35" s="596">
        <f t="shared" ref="CO35:CO43" si="3">IF(CQ35="","",CO34+1)</f>
        <v>16</v>
      </c>
      <c r="CP35" s="596"/>
      <c r="CQ35" s="597" t="str">
        <f>IF('各会計、関係団体の財政状況及び健全化判断比率'!BS8="","",'各会計、関係団体の財政状況及び健全化判断比率'!BS8)</f>
        <v>合同会社アグリサポートおーなん</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207"/>
    </row>
    <row r="36" spans="1:113" ht="32.25" customHeight="1" x14ac:dyDescent="0.15">
      <c r="A36" s="180"/>
      <c r="B36" s="20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80"/>
      <c r="U36" s="596">
        <f t="shared" ref="U36:U43" si="4">IF(W36="","",U35+1)</f>
        <v>5</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80"/>
      <c r="AM36" s="596" t="str">
        <f t="shared" si="0"/>
        <v/>
      </c>
      <c r="AN36" s="596"/>
      <c r="AO36" s="597"/>
      <c r="AP36" s="597"/>
      <c r="AQ36" s="597"/>
      <c r="AR36" s="597"/>
      <c r="AS36" s="597"/>
      <c r="AT36" s="597"/>
      <c r="AU36" s="597"/>
      <c r="AV36" s="597"/>
      <c r="AW36" s="597"/>
      <c r="AX36" s="597"/>
      <c r="AY36" s="597"/>
      <c r="AZ36" s="597"/>
      <c r="BA36" s="597"/>
      <c r="BB36" s="597"/>
      <c r="BC36" s="597"/>
      <c r="BD36" s="180"/>
      <c r="BE36" s="596" t="str">
        <f t="shared" si="1"/>
        <v/>
      </c>
      <c r="BF36" s="596"/>
      <c r="BG36" s="597"/>
      <c r="BH36" s="597"/>
      <c r="BI36" s="597"/>
      <c r="BJ36" s="597"/>
      <c r="BK36" s="597"/>
      <c r="BL36" s="597"/>
      <c r="BM36" s="597"/>
      <c r="BN36" s="597"/>
      <c r="BO36" s="597"/>
      <c r="BP36" s="597"/>
      <c r="BQ36" s="597"/>
      <c r="BR36" s="597"/>
      <c r="BS36" s="597"/>
      <c r="BT36" s="597"/>
      <c r="BU36" s="597"/>
      <c r="BV36" s="180"/>
      <c r="BW36" s="596">
        <f t="shared" si="2"/>
        <v>10</v>
      </c>
      <c r="BX36" s="596"/>
      <c r="BY36" s="597" t="str">
        <f>IF('各会計、関係団体の財政状況及び健全化判断比率'!B70="","",'各会計、関係団体の財政状況及び健全化判断比率'!B70)</f>
        <v>邑智郡公立病院組合</v>
      </c>
      <c r="BZ36" s="597"/>
      <c r="CA36" s="597"/>
      <c r="CB36" s="597"/>
      <c r="CC36" s="597"/>
      <c r="CD36" s="597"/>
      <c r="CE36" s="597"/>
      <c r="CF36" s="597"/>
      <c r="CG36" s="597"/>
      <c r="CH36" s="597"/>
      <c r="CI36" s="597"/>
      <c r="CJ36" s="597"/>
      <c r="CK36" s="597"/>
      <c r="CL36" s="597"/>
      <c r="CM36" s="597"/>
      <c r="CN36" s="180"/>
      <c r="CO36" s="596">
        <f t="shared" si="3"/>
        <v>17</v>
      </c>
      <c r="CP36" s="596"/>
      <c r="CQ36" s="597" t="str">
        <f>IF('各会計、関係団体の財政状況及び健全化判断比率'!BS9="","",'各会計、関係団体の財政状況及び健全化判断比率'!BS9)</f>
        <v>おおなんきらりエネルギー株式会社</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207"/>
    </row>
    <row r="37" spans="1:113" ht="32.25" customHeight="1" x14ac:dyDescent="0.15">
      <c r="A37" s="180"/>
      <c r="B37" s="20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80"/>
      <c r="U37" s="596" t="str">
        <f t="shared" si="4"/>
        <v/>
      </c>
      <c r="V37" s="596"/>
      <c r="W37" s="597"/>
      <c r="X37" s="597"/>
      <c r="Y37" s="597"/>
      <c r="Z37" s="597"/>
      <c r="AA37" s="597"/>
      <c r="AB37" s="597"/>
      <c r="AC37" s="597"/>
      <c r="AD37" s="597"/>
      <c r="AE37" s="597"/>
      <c r="AF37" s="597"/>
      <c r="AG37" s="597"/>
      <c r="AH37" s="597"/>
      <c r="AI37" s="597"/>
      <c r="AJ37" s="597"/>
      <c r="AK37" s="597"/>
      <c r="AL37" s="180"/>
      <c r="AM37" s="596" t="str">
        <f t="shared" si="0"/>
        <v/>
      </c>
      <c r="AN37" s="596"/>
      <c r="AO37" s="597"/>
      <c r="AP37" s="597"/>
      <c r="AQ37" s="597"/>
      <c r="AR37" s="597"/>
      <c r="AS37" s="597"/>
      <c r="AT37" s="597"/>
      <c r="AU37" s="597"/>
      <c r="AV37" s="597"/>
      <c r="AW37" s="597"/>
      <c r="AX37" s="597"/>
      <c r="AY37" s="597"/>
      <c r="AZ37" s="597"/>
      <c r="BA37" s="597"/>
      <c r="BB37" s="597"/>
      <c r="BC37" s="597"/>
      <c r="BD37" s="180"/>
      <c r="BE37" s="596" t="str">
        <f t="shared" si="1"/>
        <v/>
      </c>
      <c r="BF37" s="596"/>
      <c r="BG37" s="597"/>
      <c r="BH37" s="597"/>
      <c r="BI37" s="597"/>
      <c r="BJ37" s="597"/>
      <c r="BK37" s="597"/>
      <c r="BL37" s="597"/>
      <c r="BM37" s="597"/>
      <c r="BN37" s="597"/>
      <c r="BO37" s="597"/>
      <c r="BP37" s="597"/>
      <c r="BQ37" s="597"/>
      <c r="BR37" s="597"/>
      <c r="BS37" s="597"/>
      <c r="BT37" s="597"/>
      <c r="BU37" s="597"/>
      <c r="BV37" s="180"/>
      <c r="BW37" s="596">
        <f t="shared" si="2"/>
        <v>11</v>
      </c>
      <c r="BX37" s="596"/>
      <c r="BY37" s="597" t="str">
        <f>IF('各会計、関係団体の財政状況及び健全化判断比率'!B71="","",'各会計、関係団体の財政状況及び健全化判断比率'!B71)</f>
        <v>江津邑智消防組合</v>
      </c>
      <c r="BZ37" s="597"/>
      <c r="CA37" s="597"/>
      <c r="CB37" s="597"/>
      <c r="CC37" s="597"/>
      <c r="CD37" s="597"/>
      <c r="CE37" s="597"/>
      <c r="CF37" s="597"/>
      <c r="CG37" s="597"/>
      <c r="CH37" s="597"/>
      <c r="CI37" s="597"/>
      <c r="CJ37" s="597"/>
      <c r="CK37" s="597"/>
      <c r="CL37" s="597"/>
      <c r="CM37" s="597"/>
      <c r="CN37" s="180"/>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207"/>
    </row>
    <row r="38" spans="1:113" ht="32.25" customHeight="1" x14ac:dyDescent="0.15">
      <c r="A38" s="180"/>
      <c r="B38" s="20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80"/>
      <c r="U38" s="596" t="str">
        <f t="shared" si="4"/>
        <v/>
      </c>
      <c r="V38" s="596"/>
      <c r="W38" s="597"/>
      <c r="X38" s="597"/>
      <c r="Y38" s="597"/>
      <c r="Z38" s="597"/>
      <c r="AA38" s="597"/>
      <c r="AB38" s="597"/>
      <c r="AC38" s="597"/>
      <c r="AD38" s="597"/>
      <c r="AE38" s="597"/>
      <c r="AF38" s="597"/>
      <c r="AG38" s="597"/>
      <c r="AH38" s="597"/>
      <c r="AI38" s="597"/>
      <c r="AJ38" s="597"/>
      <c r="AK38" s="597"/>
      <c r="AL38" s="180"/>
      <c r="AM38" s="596" t="str">
        <f t="shared" si="0"/>
        <v/>
      </c>
      <c r="AN38" s="596"/>
      <c r="AO38" s="597"/>
      <c r="AP38" s="597"/>
      <c r="AQ38" s="597"/>
      <c r="AR38" s="597"/>
      <c r="AS38" s="597"/>
      <c r="AT38" s="597"/>
      <c r="AU38" s="597"/>
      <c r="AV38" s="597"/>
      <c r="AW38" s="597"/>
      <c r="AX38" s="597"/>
      <c r="AY38" s="597"/>
      <c r="AZ38" s="597"/>
      <c r="BA38" s="597"/>
      <c r="BB38" s="597"/>
      <c r="BC38" s="597"/>
      <c r="BD38" s="180"/>
      <c r="BE38" s="596" t="str">
        <f t="shared" si="1"/>
        <v/>
      </c>
      <c r="BF38" s="596"/>
      <c r="BG38" s="597"/>
      <c r="BH38" s="597"/>
      <c r="BI38" s="597"/>
      <c r="BJ38" s="597"/>
      <c r="BK38" s="597"/>
      <c r="BL38" s="597"/>
      <c r="BM38" s="597"/>
      <c r="BN38" s="597"/>
      <c r="BO38" s="597"/>
      <c r="BP38" s="597"/>
      <c r="BQ38" s="597"/>
      <c r="BR38" s="597"/>
      <c r="BS38" s="597"/>
      <c r="BT38" s="597"/>
      <c r="BU38" s="597"/>
      <c r="BV38" s="180"/>
      <c r="BW38" s="596">
        <f t="shared" si="2"/>
        <v>12</v>
      </c>
      <c r="BX38" s="596"/>
      <c r="BY38" s="597" t="str">
        <f>IF('各会計、関係団体の財政状況及び健全化判断比率'!B72="","",'各会計、関係団体の財政状況及び健全化判断比率'!B72)</f>
        <v>島根県市町村総合事務組合</v>
      </c>
      <c r="BZ38" s="597"/>
      <c r="CA38" s="597"/>
      <c r="CB38" s="597"/>
      <c r="CC38" s="597"/>
      <c r="CD38" s="597"/>
      <c r="CE38" s="597"/>
      <c r="CF38" s="597"/>
      <c r="CG38" s="597"/>
      <c r="CH38" s="597"/>
      <c r="CI38" s="597"/>
      <c r="CJ38" s="597"/>
      <c r="CK38" s="597"/>
      <c r="CL38" s="597"/>
      <c r="CM38" s="597"/>
      <c r="CN38" s="180"/>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207"/>
    </row>
    <row r="39" spans="1:113" ht="32.25" customHeight="1" x14ac:dyDescent="0.15">
      <c r="A39" s="180"/>
      <c r="B39" s="20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80"/>
      <c r="U39" s="596" t="str">
        <f t="shared" si="4"/>
        <v/>
      </c>
      <c r="V39" s="596"/>
      <c r="W39" s="597"/>
      <c r="X39" s="597"/>
      <c r="Y39" s="597"/>
      <c r="Z39" s="597"/>
      <c r="AA39" s="597"/>
      <c r="AB39" s="597"/>
      <c r="AC39" s="597"/>
      <c r="AD39" s="597"/>
      <c r="AE39" s="597"/>
      <c r="AF39" s="597"/>
      <c r="AG39" s="597"/>
      <c r="AH39" s="597"/>
      <c r="AI39" s="597"/>
      <c r="AJ39" s="597"/>
      <c r="AK39" s="597"/>
      <c r="AL39" s="180"/>
      <c r="AM39" s="596" t="str">
        <f t="shared" si="0"/>
        <v/>
      </c>
      <c r="AN39" s="596"/>
      <c r="AO39" s="597"/>
      <c r="AP39" s="597"/>
      <c r="AQ39" s="597"/>
      <c r="AR39" s="597"/>
      <c r="AS39" s="597"/>
      <c r="AT39" s="597"/>
      <c r="AU39" s="597"/>
      <c r="AV39" s="597"/>
      <c r="AW39" s="597"/>
      <c r="AX39" s="597"/>
      <c r="AY39" s="597"/>
      <c r="AZ39" s="597"/>
      <c r="BA39" s="597"/>
      <c r="BB39" s="597"/>
      <c r="BC39" s="597"/>
      <c r="BD39" s="180"/>
      <c r="BE39" s="596" t="str">
        <f t="shared" si="1"/>
        <v/>
      </c>
      <c r="BF39" s="596"/>
      <c r="BG39" s="597"/>
      <c r="BH39" s="597"/>
      <c r="BI39" s="597"/>
      <c r="BJ39" s="597"/>
      <c r="BK39" s="597"/>
      <c r="BL39" s="597"/>
      <c r="BM39" s="597"/>
      <c r="BN39" s="597"/>
      <c r="BO39" s="597"/>
      <c r="BP39" s="597"/>
      <c r="BQ39" s="597"/>
      <c r="BR39" s="597"/>
      <c r="BS39" s="597"/>
      <c r="BT39" s="597"/>
      <c r="BU39" s="597"/>
      <c r="BV39" s="180"/>
      <c r="BW39" s="596">
        <f t="shared" si="2"/>
        <v>13</v>
      </c>
      <c r="BX39" s="596"/>
      <c r="BY39" s="597" t="str">
        <f>IF('各会計、関係団体の財政状況及び健全化判断比率'!B73="","",'各会計、関係団体の財政状況及び健全化判断比率'!B73)</f>
        <v>島根県後期高齢者医療広域連合（普通）</v>
      </c>
      <c r="BZ39" s="597"/>
      <c r="CA39" s="597"/>
      <c r="CB39" s="597"/>
      <c r="CC39" s="597"/>
      <c r="CD39" s="597"/>
      <c r="CE39" s="597"/>
      <c r="CF39" s="597"/>
      <c r="CG39" s="597"/>
      <c r="CH39" s="597"/>
      <c r="CI39" s="597"/>
      <c r="CJ39" s="597"/>
      <c r="CK39" s="597"/>
      <c r="CL39" s="597"/>
      <c r="CM39" s="597"/>
      <c r="CN39" s="180"/>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207"/>
    </row>
    <row r="40" spans="1:113" ht="32.25" customHeight="1" x14ac:dyDescent="0.15">
      <c r="A40" s="180"/>
      <c r="B40" s="20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80"/>
      <c r="U40" s="596" t="str">
        <f t="shared" si="4"/>
        <v/>
      </c>
      <c r="V40" s="596"/>
      <c r="W40" s="597"/>
      <c r="X40" s="597"/>
      <c r="Y40" s="597"/>
      <c r="Z40" s="597"/>
      <c r="AA40" s="597"/>
      <c r="AB40" s="597"/>
      <c r="AC40" s="597"/>
      <c r="AD40" s="597"/>
      <c r="AE40" s="597"/>
      <c r="AF40" s="597"/>
      <c r="AG40" s="597"/>
      <c r="AH40" s="597"/>
      <c r="AI40" s="597"/>
      <c r="AJ40" s="597"/>
      <c r="AK40" s="597"/>
      <c r="AL40" s="180"/>
      <c r="AM40" s="596" t="str">
        <f t="shared" si="0"/>
        <v/>
      </c>
      <c r="AN40" s="596"/>
      <c r="AO40" s="597"/>
      <c r="AP40" s="597"/>
      <c r="AQ40" s="597"/>
      <c r="AR40" s="597"/>
      <c r="AS40" s="597"/>
      <c r="AT40" s="597"/>
      <c r="AU40" s="597"/>
      <c r="AV40" s="597"/>
      <c r="AW40" s="597"/>
      <c r="AX40" s="597"/>
      <c r="AY40" s="597"/>
      <c r="AZ40" s="597"/>
      <c r="BA40" s="597"/>
      <c r="BB40" s="597"/>
      <c r="BC40" s="597"/>
      <c r="BD40" s="180"/>
      <c r="BE40" s="596" t="str">
        <f t="shared" si="1"/>
        <v/>
      </c>
      <c r="BF40" s="596"/>
      <c r="BG40" s="597"/>
      <c r="BH40" s="597"/>
      <c r="BI40" s="597"/>
      <c r="BJ40" s="597"/>
      <c r="BK40" s="597"/>
      <c r="BL40" s="597"/>
      <c r="BM40" s="597"/>
      <c r="BN40" s="597"/>
      <c r="BO40" s="597"/>
      <c r="BP40" s="597"/>
      <c r="BQ40" s="597"/>
      <c r="BR40" s="597"/>
      <c r="BS40" s="597"/>
      <c r="BT40" s="597"/>
      <c r="BU40" s="597"/>
      <c r="BV40" s="180"/>
      <c r="BW40" s="596">
        <f t="shared" si="2"/>
        <v>14</v>
      </c>
      <c r="BX40" s="596"/>
      <c r="BY40" s="597" t="str">
        <f>IF('各会計、関係団体の財政状況及び健全化判断比率'!B74="","",'各会計、関係団体の財政状況及び健全化判断比率'!B74)</f>
        <v>島根県後期高齢者医療広域連合（事業）</v>
      </c>
      <c r="BZ40" s="597"/>
      <c r="CA40" s="597"/>
      <c r="CB40" s="597"/>
      <c r="CC40" s="597"/>
      <c r="CD40" s="597"/>
      <c r="CE40" s="597"/>
      <c r="CF40" s="597"/>
      <c r="CG40" s="597"/>
      <c r="CH40" s="597"/>
      <c r="CI40" s="597"/>
      <c r="CJ40" s="597"/>
      <c r="CK40" s="597"/>
      <c r="CL40" s="597"/>
      <c r="CM40" s="597"/>
      <c r="CN40" s="180"/>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207"/>
    </row>
    <row r="41" spans="1:113" ht="32.25" customHeight="1" x14ac:dyDescent="0.15">
      <c r="A41" s="180"/>
      <c r="B41" s="20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80"/>
      <c r="U41" s="596" t="str">
        <f t="shared" si="4"/>
        <v/>
      </c>
      <c r="V41" s="596"/>
      <c r="W41" s="597"/>
      <c r="X41" s="597"/>
      <c r="Y41" s="597"/>
      <c r="Z41" s="597"/>
      <c r="AA41" s="597"/>
      <c r="AB41" s="597"/>
      <c r="AC41" s="597"/>
      <c r="AD41" s="597"/>
      <c r="AE41" s="597"/>
      <c r="AF41" s="597"/>
      <c r="AG41" s="597"/>
      <c r="AH41" s="597"/>
      <c r="AI41" s="597"/>
      <c r="AJ41" s="597"/>
      <c r="AK41" s="597"/>
      <c r="AL41" s="180"/>
      <c r="AM41" s="596" t="str">
        <f t="shared" si="0"/>
        <v/>
      </c>
      <c r="AN41" s="596"/>
      <c r="AO41" s="597"/>
      <c r="AP41" s="597"/>
      <c r="AQ41" s="597"/>
      <c r="AR41" s="597"/>
      <c r="AS41" s="597"/>
      <c r="AT41" s="597"/>
      <c r="AU41" s="597"/>
      <c r="AV41" s="597"/>
      <c r="AW41" s="597"/>
      <c r="AX41" s="597"/>
      <c r="AY41" s="597"/>
      <c r="AZ41" s="597"/>
      <c r="BA41" s="597"/>
      <c r="BB41" s="597"/>
      <c r="BC41" s="597"/>
      <c r="BD41" s="180"/>
      <c r="BE41" s="596" t="str">
        <f t="shared" si="1"/>
        <v/>
      </c>
      <c r="BF41" s="596"/>
      <c r="BG41" s="597"/>
      <c r="BH41" s="597"/>
      <c r="BI41" s="597"/>
      <c r="BJ41" s="597"/>
      <c r="BK41" s="597"/>
      <c r="BL41" s="597"/>
      <c r="BM41" s="597"/>
      <c r="BN41" s="597"/>
      <c r="BO41" s="597"/>
      <c r="BP41" s="597"/>
      <c r="BQ41" s="597"/>
      <c r="BR41" s="597"/>
      <c r="BS41" s="597"/>
      <c r="BT41" s="597"/>
      <c r="BU41" s="597"/>
      <c r="BV41" s="180"/>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80"/>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207"/>
    </row>
    <row r="42" spans="1:113" ht="32.25" customHeight="1" x14ac:dyDescent="0.15">
      <c r="B42" s="20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80"/>
      <c r="U42" s="596" t="str">
        <f t="shared" si="4"/>
        <v/>
      </c>
      <c r="V42" s="596"/>
      <c r="W42" s="597"/>
      <c r="X42" s="597"/>
      <c r="Y42" s="597"/>
      <c r="Z42" s="597"/>
      <c r="AA42" s="597"/>
      <c r="AB42" s="597"/>
      <c r="AC42" s="597"/>
      <c r="AD42" s="597"/>
      <c r="AE42" s="597"/>
      <c r="AF42" s="597"/>
      <c r="AG42" s="597"/>
      <c r="AH42" s="597"/>
      <c r="AI42" s="597"/>
      <c r="AJ42" s="597"/>
      <c r="AK42" s="597"/>
      <c r="AL42" s="180"/>
      <c r="AM42" s="596" t="str">
        <f t="shared" si="0"/>
        <v/>
      </c>
      <c r="AN42" s="596"/>
      <c r="AO42" s="597"/>
      <c r="AP42" s="597"/>
      <c r="AQ42" s="597"/>
      <c r="AR42" s="597"/>
      <c r="AS42" s="597"/>
      <c r="AT42" s="597"/>
      <c r="AU42" s="597"/>
      <c r="AV42" s="597"/>
      <c r="AW42" s="597"/>
      <c r="AX42" s="597"/>
      <c r="AY42" s="597"/>
      <c r="AZ42" s="597"/>
      <c r="BA42" s="597"/>
      <c r="BB42" s="597"/>
      <c r="BC42" s="597"/>
      <c r="BD42" s="180"/>
      <c r="BE42" s="596" t="str">
        <f t="shared" si="1"/>
        <v/>
      </c>
      <c r="BF42" s="596"/>
      <c r="BG42" s="597"/>
      <c r="BH42" s="597"/>
      <c r="BI42" s="597"/>
      <c r="BJ42" s="597"/>
      <c r="BK42" s="597"/>
      <c r="BL42" s="597"/>
      <c r="BM42" s="597"/>
      <c r="BN42" s="597"/>
      <c r="BO42" s="597"/>
      <c r="BP42" s="597"/>
      <c r="BQ42" s="597"/>
      <c r="BR42" s="597"/>
      <c r="BS42" s="597"/>
      <c r="BT42" s="597"/>
      <c r="BU42" s="597"/>
      <c r="BV42" s="180"/>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80"/>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207"/>
    </row>
    <row r="43" spans="1:113" ht="32.25" customHeight="1" x14ac:dyDescent="0.15">
      <c r="B43" s="20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80"/>
      <c r="U43" s="596" t="str">
        <f t="shared" si="4"/>
        <v/>
      </c>
      <c r="V43" s="596"/>
      <c r="W43" s="597"/>
      <c r="X43" s="597"/>
      <c r="Y43" s="597"/>
      <c r="Z43" s="597"/>
      <c r="AA43" s="597"/>
      <c r="AB43" s="597"/>
      <c r="AC43" s="597"/>
      <c r="AD43" s="597"/>
      <c r="AE43" s="597"/>
      <c r="AF43" s="597"/>
      <c r="AG43" s="597"/>
      <c r="AH43" s="597"/>
      <c r="AI43" s="597"/>
      <c r="AJ43" s="597"/>
      <c r="AK43" s="597"/>
      <c r="AL43" s="180"/>
      <c r="AM43" s="596" t="str">
        <f t="shared" si="0"/>
        <v/>
      </c>
      <c r="AN43" s="596"/>
      <c r="AO43" s="597"/>
      <c r="AP43" s="597"/>
      <c r="AQ43" s="597"/>
      <c r="AR43" s="597"/>
      <c r="AS43" s="597"/>
      <c r="AT43" s="597"/>
      <c r="AU43" s="597"/>
      <c r="AV43" s="597"/>
      <c r="AW43" s="597"/>
      <c r="AX43" s="597"/>
      <c r="AY43" s="597"/>
      <c r="AZ43" s="597"/>
      <c r="BA43" s="597"/>
      <c r="BB43" s="597"/>
      <c r="BC43" s="597"/>
      <c r="BD43" s="180"/>
      <c r="BE43" s="596" t="str">
        <f t="shared" si="1"/>
        <v/>
      </c>
      <c r="BF43" s="596"/>
      <c r="BG43" s="597"/>
      <c r="BH43" s="597"/>
      <c r="BI43" s="597"/>
      <c r="BJ43" s="597"/>
      <c r="BK43" s="597"/>
      <c r="BL43" s="597"/>
      <c r="BM43" s="597"/>
      <c r="BN43" s="597"/>
      <c r="BO43" s="597"/>
      <c r="BP43" s="597"/>
      <c r="BQ43" s="597"/>
      <c r="BR43" s="597"/>
      <c r="BS43" s="597"/>
      <c r="BT43" s="597"/>
      <c r="BU43" s="597"/>
      <c r="BV43" s="180"/>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80"/>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207"/>
    </row>
    <row r="44" spans="1:113" ht="13.5" customHeight="1" thickBot="1" x14ac:dyDescent="0.2">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15"/>
    <row r="46" spans="1:113" x14ac:dyDescent="0.15">
      <c r="B46" s="179" t="s">
        <v>206</v>
      </c>
      <c r="E46" s="599" t="s">
        <v>207</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15">
      <c r="E47" s="599" t="s">
        <v>208</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15">
      <c r="E48" s="599" t="s">
        <v>209</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15">
      <c r="E49" s="600" t="s">
        <v>210</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15">
      <c r="E50" s="599" t="s">
        <v>211</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15">
      <c r="E51" s="599" t="s">
        <v>212</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15">
      <c r="E52" s="599" t="s">
        <v>213</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15">
      <c r="E53" s="599" t="s">
        <v>214</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15"/>
    <row r="55" spans="5:113" x14ac:dyDescent="0.15"/>
    <row r="56" spans="5:113" x14ac:dyDescent="0.15"/>
  </sheetData>
  <sheetProtection algorithmName="SHA-512" hashValue="Gli6AIX7sdmB8qJjTDSV0RCmUbvYCpzcy1WZI9aSjgi+DtOsT9sJWj8p08fAwwAEHSx56VqX7iC/n1s2fUEqFg==" saltValue="5oY+X4jL3NyCXQyxfpUo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0" t="s">
        <v>575</v>
      </c>
      <c r="D34" s="1150"/>
      <c r="E34" s="1151"/>
      <c r="F34" s="32">
        <v>2.79</v>
      </c>
      <c r="G34" s="33">
        <v>2.93</v>
      </c>
      <c r="H34" s="33">
        <v>2.79</v>
      </c>
      <c r="I34" s="33">
        <v>2.73</v>
      </c>
      <c r="J34" s="34">
        <v>4.33</v>
      </c>
      <c r="K34" s="22"/>
      <c r="L34" s="22"/>
      <c r="M34" s="22"/>
      <c r="N34" s="22"/>
      <c r="O34" s="22"/>
      <c r="P34" s="22"/>
    </row>
    <row r="35" spans="1:16" ht="39" customHeight="1" x14ac:dyDescent="0.15">
      <c r="A35" s="22"/>
      <c r="B35" s="35"/>
      <c r="C35" s="1144" t="s">
        <v>576</v>
      </c>
      <c r="D35" s="1145"/>
      <c r="E35" s="1146"/>
      <c r="F35" s="36">
        <v>0.21</v>
      </c>
      <c r="G35" s="37">
        <v>0.56999999999999995</v>
      </c>
      <c r="H35" s="37">
        <v>1.1599999999999999</v>
      </c>
      <c r="I35" s="37">
        <v>1.7</v>
      </c>
      <c r="J35" s="38">
        <v>2.29</v>
      </c>
      <c r="K35" s="22"/>
      <c r="L35" s="22"/>
      <c r="M35" s="22"/>
      <c r="N35" s="22"/>
      <c r="O35" s="22"/>
      <c r="P35" s="22"/>
    </row>
    <row r="36" spans="1:16" ht="39" customHeight="1" x14ac:dyDescent="0.15">
      <c r="A36" s="22"/>
      <c r="B36" s="35"/>
      <c r="C36" s="1144" t="s">
        <v>577</v>
      </c>
      <c r="D36" s="1145"/>
      <c r="E36" s="1146"/>
      <c r="F36" s="36">
        <v>0.19</v>
      </c>
      <c r="G36" s="37">
        <v>0.57999999999999996</v>
      </c>
      <c r="H36" s="37">
        <v>1.07</v>
      </c>
      <c r="I36" s="37">
        <v>0.62</v>
      </c>
      <c r="J36" s="38">
        <v>0.31</v>
      </c>
      <c r="K36" s="22"/>
      <c r="L36" s="22"/>
      <c r="M36" s="22"/>
      <c r="N36" s="22"/>
      <c r="O36" s="22"/>
      <c r="P36" s="22"/>
    </row>
    <row r="37" spans="1:16" ht="39" customHeight="1" x14ac:dyDescent="0.15">
      <c r="A37" s="22"/>
      <c r="B37" s="35"/>
      <c r="C37" s="1144" t="s">
        <v>578</v>
      </c>
      <c r="D37" s="1145"/>
      <c r="E37" s="1146"/>
      <c r="F37" s="36">
        <v>0.35</v>
      </c>
      <c r="G37" s="37">
        <v>0.26</v>
      </c>
      <c r="H37" s="37">
        <v>0.23</v>
      </c>
      <c r="I37" s="37">
        <v>0.25</v>
      </c>
      <c r="J37" s="38">
        <v>0.18</v>
      </c>
      <c r="K37" s="22"/>
      <c r="L37" s="22"/>
      <c r="M37" s="22"/>
      <c r="N37" s="22"/>
      <c r="O37" s="22"/>
      <c r="P37" s="22"/>
    </row>
    <row r="38" spans="1:16" ht="39" customHeight="1" x14ac:dyDescent="0.15">
      <c r="A38" s="22"/>
      <c r="B38" s="35"/>
      <c r="C38" s="1144" t="s">
        <v>579</v>
      </c>
      <c r="D38" s="1145"/>
      <c r="E38" s="1146"/>
      <c r="F38" s="36">
        <v>0.17</v>
      </c>
      <c r="G38" s="37">
        <v>0.28999999999999998</v>
      </c>
      <c r="H38" s="37">
        <v>0.18</v>
      </c>
      <c r="I38" s="37">
        <v>0.22</v>
      </c>
      <c r="J38" s="38">
        <v>0.17</v>
      </c>
      <c r="K38" s="22"/>
      <c r="L38" s="22"/>
      <c r="M38" s="22"/>
      <c r="N38" s="22"/>
      <c r="O38" s="22"/>
      <c r="P38" s="22"/>
    </row>
    <row r="39" spans="1:16" ht="39" customHeight="1" x14ac:dyDescent="0.15">
      <c r="A39" s="22"/>
      <c r="B39" s="35"/>
      <c r="C39" s="1144" t="s">
        <v>580</v>
      </c>
      <c r="D39" s="1145"/>
      <c r="E39" s="1146"/>
      <c r="F39" s="36">
        <v>0</v>
      </c>
      <c r="G39" s="37">
        <v>0.02</v>
      </c>
      <c r="H39" s="37">
        <v>7.0000000000000007E-2</v>
      </c>
      <c r="I39" s="37">
        <v>0.05</v>
      </c>
      <c r="J39" s="38">
        <v>0.1</v>
      </c>
      <c r="K39" s="22"/>
      <c r="L39" s="22"/>
      <c r="M39" s="22"/>
      <c r="N39" s="22"/>
      <c r="O39" s="22"/>
      <c r="P39" s="22"/>
    </row>
    <row r="40" spans="1:16" ht="39" customHeight="1" x14ac:dyDescent="0.15">
      <c r="A40" s="22"/>
      <c r="B40" s="35"/>
      <c r="C40" s="1144" t="s">
        <v>581</v>
      </c>
      <c r="D40" s="1145"/>
      <c r="E40" s="1146"/>
      <c r="F40" s="36">
        <v>0.03</v>
      </c>
      <c r="G40" s="37">
        <v>0.03</v>
      </c>
      <c r="H40" s="37">
        <v>0.04</v>
      </c>
      <c r="I40" s="37">
        <v>0.03</v>
      </c>
      <c r="J40" s="38">
        <v>0.04</v>
      </c>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582</v>
      </c>
      <c r="D42" s="1145"/>
      <c r="E42" s="1146"/>
      <c r="F42" s="36" t="s">
        <v>527</v>
      </c>
      <c r="G42" s="37" t="s">
        <v>527</v>
      </c>
      <c r="H42" s="37" t="s">
        <v>527</v>
      </c>
      <c r="I42" s="37" t="s">
        <v>527</v>
      </c>
      <c r="J42" s="38" t="s">
        <v>527</v>
      </c>
      <c r="K42" s="22"/>
      <c r="L42" s="22"/>
      <c r="M42" s="22"/>
      <c r="N42" s="22"/>
      <c r="O42" s="22"/>
      <c r="P42" s="22"/>
    </row>
    <row r="43" spans="1:16" ht="39" customHeight="1" thickBot="1" x14ac:dyDescent="0.2">
      <c r="A43" s="22"/>
      <c r="B43" s="40"/>
      <c r="C43" s="1147" t="s">
        <v>583</v>
      </c>
      <c r="D43" s="1148"/>
      <c r="E43" s="1149"/>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xVHu1vab2M/ogvBSa3c68yfaCkAJ+FuJmhBp2PfPI+6ftVQU9OG+u7dAlbaQPCNqdqNlQC8ND4D8/KGZSGA1A==" saltValue="av3cqwDXT+mXZK7rrOyw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52" t="s">
        <v>11</v>
      </c>
      <c r="C45" s="1153"/>
      <c r="D45" s="58"/>
      <c r="E45" s="1158" t="s">
        <v>12</v>
      </c>
      <c r="F45" s="1158"/>
      <c r="G45" s="1158"/>
      <c r="H45" s="1158"/>
      <c r="I45" s="1158"/>
      <c r="J45" s="1159"/>
      <c r="K45" s="59">
        <v>1944</v>
      </c>
      <c r="L45" s="60">
        <v>1770</v>
      </c>
      <c r="M45" s="60">
        <v>1611</v>
      </c>
      <c r="N45" s="60">
        <v>1495</v>
      </c>
      <c r="O45" s="61">
        <v>1530</v>
      </c>
      <c r="P45" s="48"/>
      <c r="Q45" s="48"/>
      <c r="R45" s="48"/>
      <c r="S45" s="48"/>
      <c r="T45" s="48"/>
      <c r="U45" s="48"/>
    </row>
    <row r="46" spans="1:21" ht="30.75" customHeight="1" x14ac:dyDescent="0.15">
      <c r="A46" s="48"/>
      <c r="B46" s="1154"/>
      <c r="C46" s="1155"/>
      <c r="D46" s="62"/>
      <c r="E46" s="1160" t="s">
        <v>13</v>
      </c>
      <c r="F46" s="1160"/>
      <c r="G46" s="1160"/>
      <c r="H46" s="1160"/>
      <c r="I46" s="1160"/>
      <c r="J46" s="1161"/>
      <c r="K46" s="63" t="s">
        <v>527</v>
      </c>
      <c r="L46" s="64" t="s">
        <v>527</v>
      </c>
      <c r="M46" s="64" t="s">
        <v>527</v>
      </c>
      <c r="N46" s="64" t="s">
        <v>527</v>
      </c>
      <c r="O46" s="65" t="s">
        <v>527</v>
      </c>
      <c r="P46" s="48"/>
      <c r="Q46" s="48"/>
      <c r="R46" s="48"/>
      <c r="S46" s="48"/>
      <c r="T46" s="48"/>
      <c r="U46" s="48"/>
    </row>
    <row r="47" spans="1:21" ht="30.75" customHeight="1" x14ac:dyDescent="0.15">
      <c r="A47" s="48"/>
      <c r="B47" s="1154"/>
      <c r="C47" s="1155"/>
      <c r="D47" s="62"/>
      <c r="E47" s="1160" t="s">
        <v>14</v>
      </c>
      <c r="F47" s="1160"/>
      <c r="G47" s="1160"/>
      <c r="H47" s="1160"/>
      <c r="I47" s="1160"/>
      <c r="J47" s="1161"/>
      <c r="K47" s="63" t="s">
        <v>527</v>
      </c>
      <c r="L47" s="64" t="s">
        <v>527</v>
      </c>
      <c r="M47" s="64" t="s">
        <v>527</v>
      </c>
      <c r="N47" s="64" t="s">
        <v>527</v>
      </c>
      <c r="O47" s="65" t="s">
        <v>527</v>
      </c>
      <c r="P47" s="48"/>
      <c r="Q47" s="48"/>
      <c r="R47" s="48"/>
      <c r="S47" s="48"/>
      <c r="T47" s="48"/>
      <c r="U47" s="48"/>
    </row>
    <row r="48" spans="1:21" ht="30.75" customHeight="1" x14ac:dyDescent="0.15">
      <c r="A48" s="48"/>
      <c r="B48" s="1154"/>
      <c r="C48" s="1155"/>
      <c r="D48" s="62"/>
      <c r="E48" s="1160" t="s">
        <v>15</v>
      </c>
      <c r="F48" s="1160"/>
      <c r="G48" s="1160"/>
      <c r="H48" s="1160"/>
      <c r="I48" s="1160"/>
      <c r="J48" s="1161"/>
      <c r="K48" s="63">
        <v>692</v>
      </c>
      <c r="L48" s="64">
        <v>715</v>
      </c>
      <c r="M48" s="64">
        <v>735</v>
      </c>
      <c r="N48" s="64">
        <v>739</v>
      </c>
      <c r="O48" s="65">
        <v>726</v>
      </c>
      <c r="P48" s="48"/>
      <c r="Q48" s="48"/>
      <c r="R48" s="48"/>
      <c r="S48" s="48"/>
      <c r="T48" s="48"/>
      <c r="U48" s="48"/>
    </row>
    <row r="49" spans="1:21" ht="30.75" customHeight="1" x14ac:dyDescent="0.15">
      <c r="A49" s="48"/>
      <c r="B49" s="1154"/>
      <c r="C49" s="1155"/>
      <c r="D49" s="62"/>
      <c r="E49" s="1160" t="s">
        <v>16</v>
      </c>
      <c r="F49" s="1160"/>
      <c r="G49" s="1160"/>
      <c r="H49" s="1160"/>
      <c r="I49" s="1160"/>
      <c r="J49" s="1161"/>
      <c r="K49" s="63">
        <v>102</v>
      </c>
      <c r="L49" s="64">
        <v>109</v>
      </c>
      <c r="M49" s="64">
        <v>109</v>
      </c>
      <c r="N49" s="64">
        <v>73</v>
      </c>
      <c r="O49" s="65">
        <v>75</v>
      </c>
      <c r="P49" s="48"/>
      <c r="Q49" s="48"/>
      <c r="R49" s="48"/>
      <c r="S49" s="48"/>
      <c r="T49" s="48"/>
      <c r="U49" s="48"/>
    </row>
    <row r="50" spans="1:21" ht="30.75" customHeight="1" x14ac:dyDescent="0.15">
      <c r="A50" s="48"/>
      <c r="B50" s="1154"/>
      <c r="C50" s="1155"/>
      <c r="D50" s="62"/>
      <c r="E50" s="1160" t="s">
        <v>17</v>
      </c>
      <c r="F50" s="1160"/>
      <c r="G50" s="1160"/>
      <c r="H50" s="1160"/>
      <c r="I50" s="1160"/>
      <c r="J50" s="1161"/>
      <c r="K50" s="63">
        <v>6</v>
      </c>
      <c r="L50" s="64">
        <v>6</v>
      </c>
      <c r="M50" s="64">
        <v>4</v>
      </c>
      <c r="N50" s="64">
        <v>4</v>
      </c>
      <c r="O50" s="65">
        <v>4</v>
      </c>
      <c r="P50" s="48"/>
      <c r="Q50" s="48"/>
      <c r="R50" s="48"/>
      <c r="S50" s="48"/>
      <c r="T50" s="48"/>
      <c r="U50" s="48"/>
    </row>
    <row r="51" spans="1:21" ht="30.75" customHeight="1" x14ac:dyDescent="0.15">
      <c r="A51" s="48"/>
      <c r="B51" s="1156"/>
      <c r="C51" s="1157"/>
      <c r="D51" s="66"/>
      <c r="E51" s="1160" t="s">
        <v>18</v>
      </c>
      <c r="F51" s="1160"/>
      <c r="G51" s="1160"/>
      <c r="H51" s="1160"/>
      <c r="I51" s="1160"/>
      <c r="J51" s="1161"/>
      <c r="K51" s="63">
        <v>1</v>
      </c>
      <c r="L51" s="64">
        <v>0</v>
      </c>
      <c r="M51" s="64">
        <v>1</v>
      </c>
      <c r="N51" s="64">
        <v>1</v>
      </c>
      <c r="O51" s="65">
        <v>0</v>
      </c>
      <c r="P51" s="48"/>
      <c r="Q51" s="48"/>
      <c r="R51" s="48"/>
      <c r="S51" s="48"/>
      <c r="T51" s="48"/>
      <c r="U51" s="48"/>
    </row>
    <row r="52" spans="1:21" ht="30.75" customHeight="1" x14ac:dyDescent="0.15">
      <c r="A52" s="48"/>
      <c r="B52" s="1162" t="s">
        <v>19</v>
      </c>
      <c r="C52" s="1163"/>
      <c r="D52" s="66"/>
      <c r="E52" s="1160" t="s">
        <v>20</v>
      </c>
      <c r="F52" s="1160"/>
      <c r="G52" s="1160"/>
      <c r="H52" s="1160"/>
      <c r="I52" s="1160"/>
      <c r="J52" s="1161"/>
      <c r="K52" s="63">
        <v>1965</v>
      </c>
      <c r="L52" s="64">
        <v>1801</v>
      </c>
      <c r="M52" s="64">
        <v>1706</v>
      </c>
      <c r="N52" s="64">
        <v>1616</v>
      </c>
      <c r="O52" s="65">
        <v>1622</v>
      </c>
      <c r="P52" s="48"/>
      <c r="Q52" s="48"/>
      <c r="R52" s="48"/>
      <c r="S52" s="48"/>
      <c r="T52" s="48"/>
      <c r="U52" s="48"/>
    </row>
    <row r="53" spans="1:21" ht="30.75" customHeight="1" thickBot="1" x14ac:dyDescent="0.2">
      <c r="A53" s="48"/>
      <c r="B53" s="1164" t="s">
        <v>21</v>
      </c>
      <c r="C53" s="1165"/>
      <c r="D53" s="67"/>
      <c r="E53" s="1166" t="s">
        <v>22</v>
      </c>
      <c r="F53" s="1166"/>
      <c r="G53" s="1166"/>
      <c r="H53" s="1166"/>
      <c r="I53" s="1166"/>
      <c r="J53" s="1167"/>
      <c r="K53" s="68">
        <v>780</v>
      </c>
      <c r="L53" s="69">
        <v>799</v>
      </c>
      <c r="M53" s="69">
        <v>754</v>
      </c>
      <c r="N53" s="69">
        <v>696</v>
      </c>
      <c r="O53" s="70">
        <v>713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168" t="s">
        <v>26</v>
      </c>
      <c r="C58" s="1169"/>
      <c r="D58" s="1174" t="s">
        <v>27</v>
      </c>
      <c r="E58" s="1175"/>
      <c r="F58" s="1175"/>
      <c r="G58" s="1175"/>
      <c r="H58" s="1175"/>
      <c r="I58" s="1175"/>
      <c r="J58" s="1176"/>
      <c r="K58" s="83"/>
      <c r="L58" s="84"/>
      <c r="M58" s="84"/>
      <c r="N58" s="84"/>
      <c r="O58" s="85"/>
    </row>
    <row r="59" spans="1:21" ht="31.5" customHeight="1" x14ac:dyDescent="0.15">
      <c r="B59" s="1170"/>
      <c r="C59" s="1171"/>
      <c r="D59" s="1177" t="s">
        <v>28</v>
      </c>
      <c r="E59" s="1178"/>
      <c r="F59" s="1178"/>
      <c r="G59" s="1178"/>
      <c r="H59" s="1178"/>
      <c r="I59" s="1178"/>
      <c r="J59" s="1179"/>
      <c r="K59" s="86"/>
      <c r="L59" s="87"/>
      <c r="M59" s="87"/>
      <c r="N59" s="87"/>
      <c r="O59" s="88"/>
    </row>
    <row r="60" spans="1:21" ht="31.5" customHeight="1" thickBot="1" x14ac:dyDescent="0.2">
      <c r="B60" s="1172"/>
      <c r="C60" s="1173"/>
      <c r="D60" s="1180" t="s">
        <v>29</v>
      </c>
      <c r="E60" s="1181"/>
      <c r="F60" s="1181"/>
      <c r="G60" s="1181"/>
      <c r="H60" s="1181"/>
      <c r="I60" s="1181"/>
      <c r="J60" s="1182"/>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NaHNziDDxnOT8Y87cbQLR9X+pjJoJ5C5PL1o7+XDnt841oIJMB/l3w+/dRdHg/n5rHn3R0GXNX3dvgyjoONcw==" saltValue="xGwhdF8JE3h6tQr9PLw3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183" t="s">
        <v>32</v>
      </c>
      <c r="C41" s="1184"/>
      <c r="D41" s="105"/>
      <c r="E41" s="1189" t="s">
        <v>33</v>
      </c>
      <c r="F41" s="1189"/>
      <c r="G41" s="1189"/>
      <c r="H41" s="1190"/>
      <c r="I41" s="354">
        <v>13185</v>
      </c>
      <c r="J41" s="355">
        <v>12964</v>
      </c>
      <c r="K41" s="355">
        <v>13255</v>
      </c>
      <c r="L41" s="355">
        <v>13467</v>
      </c>
      <c r="M41" s="356">
        <v>13737</v>
      </c>
    </row>
    <row r="42" spans="2:13" ht="27.75" customHeight="1" x14ac:dyDescent="0.15">
      <c r="B42" s="1185"/>
      <c r="C42" s="1186"/>
      <c r="D42" s="106"/>
      <c r="E42" s="1191" t="s">
        <v>34</v>
      </c>
      <c r="F42" s="1191"/>
      <c r="G42" s="1191"/>
      <c r="H42" s="1192"/>
      <c r="I42" s="357">
        <v>41</v>
      </c>
      <c r="J42" s="358">
        <v>34</v>
      </c>
      <c r="K42" s="358">
        <v>30</v>
      </c>
      <c r="L42" s="358">
        <v>25</v>
      </c>
      <c r="M42" s="359">
        <v>20</v>
      </c>
    </row>
    <row r="43" spans="2:13" ht="27.75" customHeight="1" x14ac:dyDescent="0.15">
      <c r="B43" s="1185"/>
      <c r="C43" s="1186"/>
      <c r="D43" s="106"/>
      <c r="E43" s="1191" t="s">
        <v>35</v>
      </c>
      <c r="F43" s="1191"/>
      <c r="G43" s="1191"/>
      <c r="H43" s="1192"/>
      <c r="I43" s="357">
        <v>8109</v>
      </c>
      <c r="J43" s="358">
        <v>7534</v>
      </c>
      <c r="K43" s="358">
        <v>7112</v>
      </c>
      <c r="L43" s="358">
        <v>6909</v>
      </c>
      <c r="M43" s="359">
        <v>6465</v>
      </c>
    </row>
    <row r="44" spans="2:13" ht="27.75" customHeight="1" x14ac:dyDescent="0.15">
      <c r="B44" s="1185"/>
      <c r="C44" s="1186"/>
      <c r="D44" s="106"/>
      <c r="E44" s="1191" t="s">
        <v>36</v>
      </c>
      <c r="F44" s="1191"/>
      <c r="G44" s="1191"/>
      <c r="H44" s="1192"/>
      <c r="I44" s="357">
        <v>656</v>
      </c>
      <c r="J44" s="358">
        <v>559</v>
      </c>
      <c r="K44" s="358">
        <v>517</v>
      </c>
      <c r="L44" s="358">
        <v>462</v>
      </c>
      <c r="M44" s="359">
        <v>464</v>
      </c>
    </row>
    <row r="45" spans="2:13" ht="27.75" customHeight="1" x14ac:dyDescent="0.15">
      <c r="B45" s="1185"/>
      <c r="C45" s="1186"/>
      <c r="D45" s="106"/>
      <c r="E45" s="1191" t="s">
        <v>37</v>
      </c>
      <c r="F45" s="1191"/>
      <c r="G45" s="1191"/>
      <c r="H45" s="1192"/>
      <c r="I45" s="357">
        <v>2109</v>
      </c>
      <c r="J45" s="358">
        <v>2029</v>
      </c>
      <c r="K45" s="358">
        <v>2011</v>
      </c>
      <c r="L45" s="358">
        <v>1955</v>
      </c>
      <c r="M45" s="359">
        <v>1927</v>
      </c>
    </row>
    <row r="46" spans="2:13" ht="27.75" customHeight="1" x14ac:dyDescent="0.15">
      <c r="B46" s="1185"/>
      <c r="C46" s="1186"/>
      <c r="D46" s="107"/>
      <c r="E46" s="1191" t="s">
        <v>38</v>
      </c>
      <c r="F46" s="1191"/>
      <c r="G46" s="1191"/>
      <c r="H46" s="1192"/>
      <c r="I46" s="357" t="s">
        <v>527</v>
      </c>
      <c r="J46" s="358" t="s">
        <v>527</v>
      </c>
      <c r="K46" s="358" t="s">
        <v>527</v>
      </c>
      <c r="L46" s="358" t="s">
        <v>527</v>
      </c>
      <c r="M46" s="359" t="s">
        <v>527</v>
      </c>
    </row>
    <row r="47" spans="2:13" ht="27.75" customHeight="1" x14ac:dyDescent="0.15">
      <c r="B47" s="1185"/>
      <c r="C47" s="1186"/>
      <c r="D47" s="108"/>
      <c r="E47" s="1193" t="s">
        <v>39</v>
      </c>
      <c r="F47" s="1194"/>
      <c r="G47" s="1194"/>
      <c r="H47" s="1195"/>
      <c r="I47" s="357" t="s">
        <v>527</v>
      </c>
      <c r="J47" s="358" t="s">
        <v>527</v>
      </c>
      <c r="K47" s="358" t="s">
        <v>527</v>
      </c>
      <c r="L47" s="358" t="s">
        <v>527</v>
      </c>
      <c r="M47" s="359" t="s">
        <v>527</v>
      </c>
    </row>
    <row r="48" spans="2:13" ht="27.75" customHeight="1" x14ac:dyDescent="0.15">
      <c r="B48" s="1185"/>
      <c r="C48" s="1186"/>
      <c r="D48" s="106"/>
      <c r="E48" s="1191" t="s">
        <v>40</v>
      </c>
      <c r="F48" s="1191"/>
      <c r="G48" s="1191"/>
      <c r="H48" s="1192"/>
      <c r="I48" s="357" t="s">
        <v>527</v>
      </c>
      <c r="J48" s="358" t="s">
        <v>527</v>
      </c>
      <c r="K48" s="358" t="s">
        <v>527</v>
      </c>
      <c r="L48" s="358" t="s">
        <v>527</v>
      </c>
      <c r="M48" s="359" t="s">
        <v>527</v>
      </c>
    </row>
    <row r="49" spans="2:13" ht="27.75" customHeight="1" x14ac:dyDescent="0.15">
      <c r="B49" s="1187"/>
      <c r="C49" s="1188"/>
      <c r="D49" s="106"/>
      <c r="E49" s="1191" t="s">
        <v>41</v>
      </c>
      <c r="F49" s="1191"/>
      <c r="G49" s="1191"/>
      <c r="H49" s="1192"/>
      <c r="I49" s="357" t="s">
        <v>527</v>
      </c>
      <c r="J49" s="358" t="s">
        <v>527</v>
      </c>
      <c r="K49" s="358" t="s">
        <v>527</v>
      </c>
      <c r="L49" s="358" t="s">
        <v>527</v>
      </c>
      <c r="M49" s="359" t="s">
        <v>527</v>
      </c>
    </row>
    <row r="50" spans="2:13" ht="27.75" customHeight="1" x14ac:dyDescent="0.15">
      <c r="B50" s="1196" t="s">
        <v>42</v>
      </c>
      <c r="C50" s="1197"/>
      <c r="D50" s="109"/>
      <c r="E50" s="1191" t="s">
        <v>43</v>
      </c>
      <c r="F50" s="1191"/>
      <c r="G50" s="1191"/>
      <c r="H50" s="1192"/>
      <c r="I50" s="357">
        <v>3453</v>
      </c>
      <c r="J50" s="358">
        <v>3572</v>
      </c>
      <c r="K50" s="358">
        <v>3552</v>
      </c>
      <c r="L50" s="358">
        <v>3903</v>
      </c>
      <c r="M50" s="359">
        <v>4007</v>
      </c>
    </row>
    <row r="51" spans="2:13" ht="27.75" customHeight="1" x14ac:dyDescent="0.15">
      <c r="B51" s="1185"/>
      <c r="C51" s="1186"/>
      <c r="D51" s="106"/>
      <c r="E51" s="1191" t="s">
        <v>44</v>
      </c>
      <c r="F51" s="1191"/>
      <c r="G51" s="1191"/>
      <c r="H51" s="1192"/>
      <c r="I51" s="357">
        <v>498</v>
      </c>
      <c r="J51" s="358">
        <v>462</v>
      </c>
      <c r="K51" s="358">
        <v>451</v>
      </c>
      <c r="L51" s="358">
        <v>446</v>
      </c>
      <c r="M51" s="359">
        <v>398</v>
      </c>
    </row>
    <row r="52" spans="2:13" ht="27.75" customHeight="1" x14ac:dyDescent="0.15">
      <c r="B52" s="1187"/>
      <c r="C52" s="1188"/>
      <c r="D52" s="106"/>
      <c r="E52" s="1191" t="s">
        <v>45</v>
      </c>
      <c r="F52" s="1191"/>
      <c r="G52" s="1191"/>
      <c r="H52" s="1192"/>
      <c r="I52" s="357">
        <v>14639</v>
      </c>
      <c r="J52" s="358">
        <v>14164</v>
      </c>
      <c r="K52" s="358">
        <v>14097</v>
      </c>
      <c r="L52" s="358">
        <v>13952</v>
      </c>
      <c r="M52" s="359">
        <v>13844</v>
      </c>
    </row>
    <row r="53" spans="2:13" ht="27.75" customHeight="1" thickBot="1" x14ac:dyDescent="0.2">
      <c r="B53" s="1198" t="s">
        <v>46</v>
      </c>
      <c r="C53" s="1199"/>
      <c r="D53" s="110"/>
      <c r="E53" s="1200" t="s">
        <v>47</v>
      </c>
      <c r="F53" s="1200"/>
      <c r="G53" s="1200"/>
      <c r="H53" s="1201"/>
      <c r="I53" s="360">
        <v>5510</v>
      </c>
      <c r="J53" s="361">
        <v>4923</v>
      </c>
      <c r="K53" s="361">
        <v>4824</v>
      </c>
      <c r="L53" s="361">
        <v>4516</v>
      </c>
      <c r="M53" s="362">
        <v>4364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Nk00S52qE5VMC6yffGuB7jN9dsrh8nYdKdcRYiLj59j7yBfRaE4f3l3x4ow/jcgdUYU3PGQKncxT01RYH3XGqg==" saltValue="i8sVF4f9Try7PlEm1cT0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0" t="s">
        <v>50</v>
      </c>
      <c r="D55" s="1210"/>
      <c r="E55" s="1211"/>
      <c r="F55" s="122">
        <v>396</v>
      </c>
      <c r="G55" s="122">
        <v>503</v>
      </c>
      <c r="H55" s="123">
        <v>689</v>
      </c>
    </row>
    <row r="56" spans="2:8" ht="52.5" customHeight="1" x14ac:dyDescent="0.15">
      <c r="B56" s="124"/>
      <c r="C56" s="1212" t="s">
        <v>51</v>
      </c>
      <c r="D56" s="1212"/>
      <c r="E56" s="1213"/>
      <c r="F56" s="125">
        <v>1825</v>
      </c>
      <c r="G56" s="125">
        <v>2090</v>
      </c>
      <c r="H56" s="126">
        <v>2065</v>
      </c>
    </row>
    <row r="57" spans="2:8" ht="53.25" customHeight="1" x14ac:dyDescent="0.15">
      <c r="B57" s="124"/>
      <c r="C57" s="1214" t="s">
        <v>52</v>
      </c>
      <c r="D57" s="1214"/>
      <c r="E57" s="1215"/>
      <c r="F57" s="127">
        <v>2713</v>
      </c>
      <c r="G57" s="127">
        <v>2681</v>
      </c>
      <c r="H57" s="128">
        <v>2619</v>
      </c>
    </row>
    <row r="58" spans="2:8" ht="45.75" customHeight="1" x14ac:dyDescent="0.15">
      <c r="B58" s="129"/>
      <c r="C58" s="1202" t="s">
        <v>601</v>
      </c>
      <c r="D58" s="1203"/>
      <c r="E58" s="1204"/>
      <c r="F58" s="130">
        <v>1565</v>
      </c>
      <c r="G58" s="130">
        <v>1565</v>
      </c>
      <c r="H58" s="131">
        <v>1565</v>
      </c>
    </row>
    <row r="59" spans="2:8" ht="45.75" customHeight="1" x14ac:dyDescent="0.15">
      <c r="B59" s="129"/>
      <c r="C59" s="1202" t="s">
        <v>602</v>
      </c>
      <c r="D59" s="1203"/>
      <c r="E59" s="1204"/>
      <c r="F59" s="130">
        <v>281</v>
      </c>
      <c r="G59" s="130">
        <v>278</v>
      </c>
      <c r="H59" s="131">
        <v>264</v>
      </c>
    </row>
    <row r="60" spans="2:8" ht="45.75" customHeight="1" x14ac:dyDescent="0.15">
      <c r="B60" s="129"/>
      <c r="C60" s="1202" t="s">
        <v>603</v>
      </c>
      <c r="D60" s="1203"/>
      <c r="E60" s="1204"/>
      <c r="F60" s="130">
        <v>270</v>
      </c>
      <c r="G60" s="130">
        <v>257</v>
      </c>
      <c r="H60" s="131">
        <v>242</v>
      </c>
    </row>
    <row r="61" spans="2:8" ht="45.75" customHeight="1" x14ac:dyDescent="0.15">
      <c r="B61" s="129"/>
      <c r="C61" s="1202" t="s">
        <v>604</v>
      </c>
      <c r="D61" s="1203"/>
      <c r="E61" s="1204"/>
      <c r="F61" s="130">
        <v>126</v>
      </c>
      <c r="G61" s="130">
        <v>160</v>
      </c>
      <c r="H61" s="131">
        <v>167</v>
      </c>
    </row>
    <row r="62" spans="2:8" ht="45.75" customHeight="1" thickBot="1" x14ac:dyDescent="0.2">
      <c r="B62" s="132"/>
      <c r="C62" s="1205" t="s">
        <v>605</v>
      </c>
      <c r="D62" s="1206"/>
      <c r="E62" s="1207"/>
      <c r="F62" s="133">
        <v>84</v>
      </c>
      <c r="G62" s="130">
        <v>98</v>
      </c>
      <c r="H62" s="131">
        <v>116</v>
      </c>
    </row>
    <row r="63" spans="2:8" ht="52.5" customHeight="1" thickBot="1" x14ac:dyDescent="0.2">
      <c r="B63" s="134"/>
      <c r="C63" s="1208" t="s">
        <v>53</v>
      </c>
      <c r="D63" s="1208"/>
      <c r="E63" s="1209"/>
      <c r="F63" s="135">
        <v>4934</v>
      </c>
      <c r="G63" s="135">
        <v>5273</v>
      </c>
      <c r="H63" s="136">
        <v>5374</v>
      </c>
    </row>
    <row r="64" spans="2:8" x14ac:dyDescent="0.15"/>
  </sheetData>
  <sheetProtection algorithmName="SHA-512" hashValue="SgnsFthVoiWU2WLQ6eKFqUTt8TXT2QkezpPsmbpBvYlHxyD5Umwryxe6JNUPeqqIxCSh3uNBU/xnAjm967W23A==" saltValue="KPL97HadwFSF6YJzJSCb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3" customWidth="1"/>
    <col min="2" max="8" width="13.375" style="143" customWidth="1"/>
    <col min="9" max="16384" width="11.125" style="143"/>
  </cols>
  <sheetData>
    <row r="1" spans="1:8" x14ac:dyDescent="0.15">
      <c r="A1" s="137"/>
      <c r="B1" s="138"/>
      <c r="C1" s="139"/>
      <c r="D1" s="140"/>
      <c r="E1" s="141"/>
      <c r="F1" s="141"/>
      <c r="G1" s="141"/>
      <c r="H1" s="142"/>
    </row>
    <row r="2" spans="1:8" x14ac:dyDescent="0.15">
      <c r="A2" s="144"/>
      <c r="B2" s="145"/>
      <c r="C2" s="146"/>
      <c r="D2" s="147" t="s">
        <v>54</v>
      </c>
      <c r="E2" s="148"/>
      <c r="F2" s="149" t="s">
        <v>565</v>
      </c>
      <c r="G2" s="150"/>
      <c r="H2" s="151"/>
    </row>
    <row r="3" spans="1:8" x14ac:dyDescent="0.15">
      <c r="A3" s="147" t="s">
        <v>558</v>
      </c>
      <c r="B3" s="152"/>
      <c r="C3" s="153"/>
      <c r="D3" s="154">
        <v>89822</v>
      </c>
      <c r="E3" s="155"/>
      <c r="F3" s="156">
        <v>115050</v>
      </c>
      <c r="G3" s="157"/>
      <c r="H3" s="158"/>
    </row>
    <row r="4" spans="1:8" x14ac:dyDescent="0.15">
      <c r="A4" s="159"/>
      <c r="B4" s="160"/>
      <c r="C4" s="161"/>
      <c r="D4" s="162">
        <v>30233</v>
      </c>
      <c r="E4" s="163"/>
      <c r="F4" s="164">
        <v>53792</v>
      </c>
      <c r="G4" s="165"/>
      <c r="H4" s="166"/>
    </row>
    <row r="5" spans="1:8" x14ac:dyDescent="0.15">
      <c r="A5" s="147" t="s">
        <v>560</v>
      </c>
      <c r="B5" s="152"/>
      <c r="C5" s="153"/>
      <c r="D5" s="154">
        <v>132160</v>
      </c>
      <c r="E5" s="155"/>
      <c r="F5" s="156">
        <v>118252</v>
      </c>
      <c r="G5" s="157"/>
      <c r="H5" s="158"/>
    </row>
    <row r="6" spans="1:8" x14ac:dyDescent="0.15">
      <c r="A6" s="159"/>
      <c r="B6" s="160"/>
      <c r="C6" s="161"/>
      <c r="D6" s="162">
        <v>60573</v>
      </c>
      <c r="E6" s="163"/>
      <c r="F6" s="164">
        <v>49994</v>
      </c>
      <c r="G6" s="165"/>
      <c r="H6" s="166"/>
    </row>
    <row r="7" spans="1:8" x14ac:dyDescent="0.15">
      <c r="A7" s="147" t="s">
        <v>561</v>
      </c>
      <c r="B7" s="152"/>
      <c r="C7" s="153"/>
      <c r="D7" s="154">
        <v>150074</v>
      </c>
      <c r="E7" s="155"/>
      <c r="F7" s="156">
        <v>120302</v>
      </c>
      <c r="G7" s="157"/>
      <c r="H7" s="158"/>
    </row>
    <row r="8" spans="1:8" x14ac:dyDescent="0.15">
      <c r="A8" s="159"/>
      <c r="B8" s="160"/>
      <c r="C8" s="161"/>
      <c r="D8" s="162">
        <v>86752</v>
      </c>
      <c r="E8" s="163"/>
      <c r="F8" s="164">
        <v>59328</v>
      </c>
      <c r="G8" s="165"/>
      <c r="H8" s="166"/>
    </row>
    <row r="9" spans="1:8" x14ac:dyDescent="0.15">
      <c r="A9" s="147" t="s">
        <v>562</v>
      </c>
      <c r="B9" s="152"/>
      <c r="C9" s="153"/>
      <c r="D9" s="154">
        <v>121430</v>
      </c>
      <c r="E9" s="155"/>
      <c r="F9" s="156">
        <v>114841</v>
      </c>
      <c r="G9" s="157"/>
      <c r="H9" s="158"/>
    </row>
    <row r="10" spans="1:8" x14ac:dyDescent="0.15">
      <c r="A10" s="159"/>
      <c r="B10" s="160"/>
      <c r="C10" s="161"/>
      <c r="D10" s="162">
        <v>68532</v>
      </c>
      <c r="E10" s="163"/>
      <c r="F10" s="164">
        <v>51589</v>
      </c>
      <c r="G10" s="165"/>
      <c r="H10" s="166"/>
    </row>
    <row r="11" spans="1:8" x14ac:dyDescent="0.15">
      <c r="A11" s="147" t="s">
        <v>563</v>
      </c>
      <c r="B11" s="152"/>
      <c r="C11" s="153"/>
      <c r="D11" s="154">
        <v>253197</v>
      </c>
      <c r="E11" s="155"/>
      <c r="F11" s="156">
        <v>124145</v>
      </c>
      <c r="G11" s="157"/>
      <c r="H11" s="158"/>
    </row>
    <row r="12" spans="1:8" x14ac:dyDescent="0.15">
      <c r="A12" s="159"/>
      <c r="B12" s="160"/>
      <c r="C12" s="167"/>
      <c r="D12" s="162">
        <v>156475</v>
      </c>
      <c r="E12" s="163"/>
      <c r="F12" s="164">
        <v>54761</v>
      </c>
      <c r="G12" s="165"/>
      <c r="H12" s="166"/>
    </row>
    <row r="13" spans="1:8" x14ac:dyDescent="0.15">
      <c r="A13" s="147"/>
      <c r="B13" s="152"/>
      <c r="C13" s="168"/>
      <c r="D13" s="169">
        <v>149337</v>
      </c>
      <c r="E13" s="170"/>
      <c r="F13" s="171">
        <v>118518</v>
      </c>
      <c r="G13" s="172"/>
      <c r="H13" s="158"/>
    </row>
    <row r="14" spans="1:8" x14ac:dyDescent="0.15">
      <c r="A14" s="159"/>
      <c r="B14" s="160"/>
      <c r="C14" s="161"/>
      <c r="D14" s="162">
        <v>80513</v>
      </c>
      <c r="E14" s="163"/>
      <c r="F14" s="164">
        <v>53893</v>
      </c>
      <c r="G14" s="165"/>
      <c r="H14" s="166"/>
    </row>
    <row r="17" spans="1:11" x14ac:dyDescent="0.15">
      <c r="A17" s="143" t="s">
        <v>55</v>
      </c>
    </row>
    <row r="18" spans="1:11" x14ac:dyDescent="0.15">
      <c r="A18" s="173"/>
      <c r="B18" s="173" t="str">
        <f>実質収支比率等に係る経年分析!F$46</f>
        <v>H30</v>
      </c>
      <c r="C18" s="173" t="str">
        <f>実質収支比率等に係る経年分析!G$46</f>
        <v>R01</v>
      </c>
      <c r="D18" s="173" t="str">
        <f>実質収支比率等に係る経年分析!H$46</f>
        <v>R02</v>
      </c>
      <c r="E18" s="173" t="str">
        <f>実質収支比率等に係る経年分析!I$46</f>
        <v>R03</v>
      </c>
      <c r="F18" s="173" t="str">
        <f>実質収支比率等に係る経年分析!J$46</f>
        <v>R04</v>
      </c>
    </row>
    <row r="19" spans="1:11" x14ac:dyDescent="0.15">
      <c r="A19" s="173" t="s">
        <v>56</v>
      </c>
      <c r="B19" s="173">
        <f>ROUND(VALUE(SUBSTITUTE(実質収支比率等に係る経年分析!F$48,"▲","-")),2)</f>
        <v>2.97</v>
      </c>
      <c r="C19" s="173">
        <f>ROUND(VALUE(SUBSTITUTE(実質収支比率等に係る経年分析!G$48,"▲","-")),2)</f>
        <v>3.23</v>
      </c>
      <c r="D19" s="173">
        <f>ROUND(VALUE(SUBSTITUTE(実質収支比率等に係る経年分析!H$48,"▲","-")),2)</f>
        <v>2.98</v>
      </c>
      <c r="E19" s="173">
        <f>ROUND(VALUE(SUBSTITUTE(実質収支比率等に係る経年分析!I$48,"▲","-")),2)</f>
        <v>2.96</v>
      </c>
      <c r="F19" s="173">
        <f>ROUND(VALUE(SUBSTITUTE(実質収支比率等に係る経年分析!J$48,"▲","-")),2)</f>
        <v>4.5199999999999996</v>
      </c>
    </row>
    <row r="20" spans="1:11" x14ac:dyDescent="0.15">
      <c r="A20" s="173" t="s">
        <v>57</v>
      </c>
      <c r="B20" s="173">
        <f>ROUND(VALUE(SUBSTITUTE(実質収支比率等に係る経年分析!F$47,"▲","-")),2)</f>
        <v>6.98</v>
      </c>
      <c r="C20" s="173">
        <f>ROUND(VALUE(SUBSTITUTE(実質収支比率等に係る経年分析!G$47,"▲","-")),2)</f>
        <v>3.99</v>
      </c>
      <c r="D20" s="173">
        <f>ROUND(VALUE(SUBSTITUTE(実質収支比率等に係る経年分析!H$47,"▲","-")),2)</f>
        <v>5.72</v>
      </c>
      <c r="E20" s="173">
        <f>ROUND(VALUE(SUBSTITUTE(実質収支比率等に係る経年分析!I$47,"▲","-")),2)</f>
        <v>7.01</v>
      </c>
      <c r="F20" s="173">
        <f>ROUND(VALUE(SUBSTITUTE(実質収支比率等に係る経年分析!J$47,"▲","-")),2)</f>
        <v>9.7799999999999994</v>
      </c>
    </row>
    <row r="21" spans="1:11" x14ac:dyDescent="0.15">
      <c r="A21" s="173" t="s">
        <v>58</v>
      </c>
      <c r="B21" s="173">
        <f>IF(ISNUMBER(VALUE(SUBSTITUTE(実質収支比率等に係る経年分析!F$49,"▲","-"))),ROUND(VALUE(SUBSTITUTE(実質収支比率等に係る経年分析!F$49,"▲","-")),2),NA())</f>
        <v>-0.18</v>
      </c>
      <c r="C21" s="173">
        <f>IF(ISNUMBER(VALUE(SUBSTITUTE(実質収支比率等に係る経年分析!G$49,"▲","-"))),ROUND(VALUE(SUBSTITUTE(実質収支比率等に係る経年分析!G$49,"▲","-")),2),NA())</f>
        <v>-2.94</v>
      </c>
      <c r="D21" s="173">
        <f>IF(ISNUMBER(VALUE(SUBSTITUTE(実質収支比率等に係る経年分析!H$49,"▲","-"))),ROUND(VALUE(SUBSTITUTE(実質収支比率等に係る経年分析!H$49,"▲","-")),2),NA())</f>
        <v>3.79</v>
      </c>
      <c r="E21" s="173">
        <f>IF(ISNUMBER(VALUE(SUBSTITUTE(実質収支比率等に係る経年分析!I$49,"▲","-"))),ROUND(VALUE(SUBSTITUTE(実質収支比率等に係る経年分析!I$49,"▲","-")),2),NA())</f>
        <v>3.11</v>
      </c>
      <c r="F21" s="173">
        <f>IF(ISNUMBER(VALUE(SUBSTITUTE(実質収支比率等に係る経年分析!J$49,"▲","-"))),ROUND(VALUE(SUBSTITUTE(実質収支比率等に係る経年分析!J$49,"▲","-")),2),NA())</f>
        <v>4.1500000000000004</v>
      </c>
    </row>
    <row r="24" spans="1:11" x14ac:dyDescent="0.15">
      <c r="A24" s="143" t="s">
        <v>59</v>
      </c>
    </row>
    <row r="25" spans="1:11" x14ac:dyDescent="0.15">
      <c r="A25" s="174"/>
      <c r="B25" s="174" t="str">
        <f>連結実質赤字比率に係る赤字・黒字の構成分析!F$33</f>
        <v>H30</v>
      </c>
      <c r="C25" s="174"/>
      <c r="D25" s="174" t="str">
        <f>連結実質赤字比率に係る赤字・黒字の構成分析!G$33</f>
        <v>R01</v>
      </c>
      <c r="E25" s="174"/>
      <c r="F25" s="174" t="str">
        <f>連結実質赤字比率に係る赤字・黒字の構成分析!H$33</f>
        <v>R02</v>
      </c>
      <c r="G25" s="174"/>
      <c r="H25" s="174" t="str">
        <f>連結実質赤字比率に係る赤字・黒字の構成分析!I$33</f>
        <v>R03</v>
      </c>
      <c r="I25" s="174"/>
      <c r="J25" s="174" t="str">
        <f>連結実質赤字比率に係る赤字・黒字の構成分析!J$33</f>
        <v>R04</v>
      </c>
      <c r="K25" s="174"/>
    </row>
    <row r="26" spans="1:11" x14ac:dyDescent="0.15">
      <c r="A26" s="174"/>
      <c r="B26" s="174" t="s">
        <v>60</v>
      </c>
      <c r="C26" s="174" t="s">
        <v>61</v>
      </c>
      <c r="D26" s="174" t="s">
        <v>60</v>
      </c>
      <c r="E26" s="174" t="s">
        <v>61</v>
      </c>
      <c r="F26" s="174" t="s">
        <v>60</v>
      </c>
      <c r="G26" s="174" t="s">
        <v>61</v>
      </c>
      <c r="H26" s="174" t="s">
        <v>60</v>
      </c>
      <c r="I26" s="174" t="s">
        <v>61</v>
      </c>
      <c r="J26" s="174" t="s">
        <v>60</v>
      </c>
      <c r="K26" s="174" t="s">
        <v>61</v>
      </c>
    </row>
    <row r="27" spans="1:11" x14ac:dyDescent="0.15">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15">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15">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15">
      <c r="A30" s="174" t="str">
        <f>IF(連結実質赤字比率に係る赤字・黒字の構成分析!C$40="",NA(),連結実質赤字比率に係る赤字・黒字の構成分析!C$40)</f>
        <v>後期高齢者医療事業特別会計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0.03</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0.03</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0.04</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0.03</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0.04</v>
      </c>
    </row>
    <row r="31" spans="1:11" x14ac:dyDescent="0.15">
      <c r="A31" s="174" t="str">
        <f>IF(連結実質赤字比率に係る赤字・黒字の構成分析!C$39="",NA(),連結実質赤字比率に係る赤字・黒字の構成分析!C$39)</f>
        <v>国民健康保険直営診療所事業特別会計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0.02</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7.0000000000000007E-2</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0.05</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0.1</v>
      </c>
    </row>
    <row r="32" spans="1:11" x14ac:dyDescent="0.15">
      <c r="A32" s="174" t="str">
        <f>IF(連結実質赤字比率に係る赤字・黒字の構成分析!C$38="",NA(),連結実質赤字比率に係る赤字・黒字の構成分析!C$38)</f>
        <v>電気通信事業特別会計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0.17</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0.28999999999999998</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0.18</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0.22</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0.17</v>
      </c>
    </row>
    <row r="33" spans="1:16" x14ac:dyDescent="0.15">
      <c r="A33" s="174" t="str">
        <f>IF(連結実質赤字比率に係る赤字・黒字の構成分析!C$37="",NA(),連結実質赤字比率に係る赤字・黒字の構成分析!C$37)</f>
        <v>国民健康保険事業特別会計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0.35</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0.26</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0.23</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0.25</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0.18</v>
      </c>
    </row>
    <row r="34" spans="1:16" x14ac:dyDescent="0.15">
      <c r="A34" s="174" t="str">
        <f>IF(連結実質赤字比率に係る赤字・黒字の構成分析!C$36="",NA(),連結実質赤字比率に係る赤字・黒字の構成分析!C$36)</f>
        <v>下水道事業特別会計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0.19</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0.57999999999999996</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1.07</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0.62</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0.31</v>
      </c>
    </row>
    <row r="35" spans="1:16" x14ac:dyDescent="0.15">
      <c r="A35" s="174" t="str">
        <f>IF(連結実質赤字比率に係る赤字・黒字の構成分析!C$35="",NA(),連結実質赤字比率に係る赤字・黒字の構成分析!C$35)</f>
        <v>水道事業会計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0.21</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0.56999999999999995</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1.1599999999999999</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1.7</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2.29</v>
      </c>
    </row>
    <row r="36" spans="1:16" x14ac:dyDescent="0.15">
      <c r="A36" s="174" t="str">
        <f>IF(連結実質赤字比率に係る赤字・黒字の構成分析!C$34="",NA(),連結実質赤字比率に係る赤字・黒字の構成分析!C$34)</f>
        <v>一般会計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2.79</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2.93</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2.79</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2.73</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4.33</v>
      </c>
    </row>
    <row r="39" spans="1:16" x14ac:dyDescent="0.15">
      <c r="A39" s="143" t="s">
        <v>62</v>
      </c>
    </row>
    <row r="40" spans="1:16" x14ac:dyDescent="0.15">
      <c r="A40" s="175"/>
      <c r="B40" s="175" t="str">
        <f>'実質公債費比率（分子）の構造'!K$44</f>
        <v>H30</v>
      </c>
      <c r="C40" s="175"/>
      <c r="D40" s="175"/>
      <c r="E40" s="175" t="str">
        <f>'実質公債費比率（分子）の構造'!L$44</f>
        <v>R01</v>
      </c>
      <c r="F40" s="175"/>
      <c r="G40" s="175"/>
      <c r="H40" s="175" t="str">
        <f>'実質公債費比率（分子）の構造'!M$44</f>
        <v>R02</v>
      </c>
      <c r="I40" s="175"/>
      <c r="J40" s="175"/>
      <c r="K40" s="175" t="str">
        <f>'実質公債費比率（分子）の構造'!N$44</f>
        <v>R03</v>
      </c>
      <c r="L40" s="175"/>
      <c r="M40" s="175"/>
      <c r="N40" s="175" t="str">
        <f>'実質公債費比率（分子）の構造'!O$44</f>
        <v>R04</v>
      </c>
      <c r="O40" s="175"/>
      <c r="P40" s="175"/>
    </row>
    <row r="41" spans="1:16" x14ac:dyDescent="0.15">
      <c r="A41" s="175"/>
      <c r="B41" s="175" t="s">
        <v>63</v>
      </c>
      <c r="C41" s="175"/>
      <c r="D41" s="175" t="s">
        <v>64</v>
      </c>
      <c r="E41" s="175" t="s">
        <v>63</v>
      </c>
      <c r="F41" s="175"/>
      <c r="G41" s="175" t="s">
        <v>64</v>
      </c>
      <c r="H41" s="175" t="s">
        <v>63</v>
      </c>
      <c r="I41" s="175"/>
      <c r="J41" s="175" t="s">
        <v>64</v>
      </c>
      <c r="K41" s="175" t="s">
        <v>63</v>
      </c>
      <c r="L41" s="175"/>
      <c r="M41" s="175" t="s">
        <v>64</v>
      </c>
      <c r="N41" s="175" t="s">
        <v>63</v>
      </c>
      <c r="O41" s="175"/>
      <c r="P41" s="175" t="s">
        <v>64</v>
      </c>
    </row>
    <row r="42" spans="1:16" x14ac:dyDescent="0.15">
      <c r="A42" s="175" t="s">
        <v>65</v>
      </c>
      <c r="B42" s="175"/>
      <c r="C42" s="175"/>
      <c r="D42" s="175">
        <f>'実質公債費比率（分子）の構造'!K$52</f>
        <v>1965</v>
      </c>
      <c r="E42" s="175"/>
      <c r="F42" s="175"/>
      <c r="G42" s="175">
        <f>'実質公債費比率（分子）の構造'!L$52</f>
        <v>1801</v>
      </c>
      <c r="H42" s="175"/>
      <c r="I42" s="175"/>
      <c r="J42" s="175">
        <f>'実質公債費比率（分子）の構造'!M$52</f>
        <v>1706</v>
      </c>
      <c r="K42" s="175"/>
      <c r="L42" s="175"/>
      <c r="M42" s="175">
        <f>'実質公債費比率（分子）の構造'!N$52</f>
        <v>1616</v>
      </c>
      <c r="N42" s="175"/>
      <c r="O42" s="175"/>
      <c r="P42" s="175">
        <f>'実質公債費比率（分子）の構造'!O$52</f>
        <v>1622</v>
      </c>
    </row>
    <row r="43" spans="1:16" x14ac:dyDescent="0.15">
      <c r="A43" s="175" t="s">
        <v>66</v>
      </c>
      <c r="B43" s="175">
        <f>'実質公債費比率（分子）の構造'!K$51</f>
        <v>1</v>
      </c>
      <c r="C43" s="175"/>
      <c r="D43" s="175"/>
      <c r="E43" s="175">
        <f>'実質公債費比率（分子）の構造'!L$51</f>
        <v>0</v>
      </c>
      <c r="F43" s="175"/>
      <c r="G43" s="175"/>
      <c r="H43" s="175">
        <f>'実質公債費比率（分子）の構造'!M$51</f>
        <v>1</v>
      </c>
      <c r="I43" s="175"/>
      <c r="J43" s="175"/>
      <c r="K43" s="175">
        <f>'実質公債費比率（分子）の構造'!N$51</f>
        <v>1</v>
      </c>
      <c r="L43" s="175"/>
      <c r="M43" s="175"/>
      <c r="N43" s="175">
        <f>'実質公債費比率（分子）の構造'!O$51</f>
        <v>0</v>
      </c>
      <c r="O43" s="175"/>
      <c r="P43" s="175"/>
    </row>
    <row r="44" spans="1:16" x14ac:dyDescent="0.15">
      <c r="A44" s="175" t="s">
        <v>67</v>
      </c>
      <c r="B44" s="175">
        <f>'実質公債費比率（分子）の構造'!K$50</f>
        <v>6</v>
      </c>
      <c r="C44" s="175"/>
      <c r="D44" s="175"/>
      <c r="E44" s="175">
        <f>'実質公債費比率（分子）の構造'!L$50</f>
        <v>6</v>
      </c>
      <c r="F44" s="175"/>
      <c r="G44" s="175"/>
      <c r="H44" s="175">
        <f>'実質公債費比率（分子）の構造'!M$50</f>
        <v>4</v>
      </c>
      <c r="I44" s="175"/>
      <c r="J44" s="175"/>
      <c r="K44" s="175">
        <f>'実質公債費比率（分子）の構造'!N$50</f>
        <v>4</v>
      </c>
      <c r="L44" s="175"/>
      <c r="M44" s="175"/>
      <c r="N44" s="175">
        <f>'実質公債費比率（分子）の構造'!O$50</f>
        <v>4</v>
      </c>
      <c r="O44" s="175"/>
      <c r="P44" s="175"/>
    </row>
    <row r="45" spans="1:16" x14ac:dyDescent="0.15">
      <c r="A45" s="175" t="s">
        <v>68</v>
      </c>
      <c r="B45" s="175">
        <f>'実質公債費比率（分子）の構造'!K$49</f>
        <v>102</v>
      </c>
      <c r="C45" s="175"/>
      <c r="D45" s="175"/>
      <c r="E45" s="175">
        <f>'実質公債費比率（分子）の構造'!L$49</f>
        <v>109</v>
      </c>
      <c r="F45" s="175"/>
      <c r="G45" s="175"/>
      <c r="H45" s="175">
        <f>'実質公債費比率（分子）の構造'!M$49</f>
        <v>109</v>
      </c>
      <c r="I45" s="175"/>
      <c r="J45" s="175"/>
      <c r="K45" s="175">
        <f>'実質公債費比率（分子）の構造'!N$49</f>
        <v>73</v>
      </c>
      <c r="L45" s="175"/>
      <c r="M45" s="175"/>
      <c r="N45" s="175">
        <f>'実質公債費比率（分子）の構造'!O$49</f>
        <v>75</v>
      </c>
      <c r="O45" s="175"/>
      <c r="P45" s="175"/>
    </row>
    <row r="46" spans="1:16" x14ac:dyDescent="0.15">
      <c r="A46" s="175" t="s">
        <v>69</v>
      </c>
      <c r="B46" s="175">
        <f>'実質公債費比率（分子）の構造'!K$48</f>
        <v>692</v>
      </c>
      <c r="C46" s="175"/>
      <c r="D46" s="175"/>
      <c r="E46" s="175">
        <f>'実質公債費比率（分子）の構造'!L$48</f>
        <v>715</v>
      </c>
      <c r="F46" s="175"/>
      <c r="G46" s="175"/>
      <c r="H46" s="175">
        <f>'実質公債費比率（分子）の構造'!M$48</f>
        <v>735</v>
      </c>
      <c r="I46" s="175"/>
      <c r="J46" s="175"/>
      <c r="K46" s="175">
        <f>'実質公債費比率（分子）の構造'!N$48</f>
        <v>739</v>
      </c>
      <c r="L46" s="175"/>
      <c r="M46" s="175"/>
      <c r="N46" s="175">
        <f>'実質公債費比率（分子）の構造'!O$48</f>
        <v>726</v>
      </c>
      <c r="O46" s="175"/>
      <c r="P46" s="175"/>
    </row>
    <row r="47" spans="1:16" x14ac:dyDescent="0.15">
      <c r="A47" s="175" t="s">
        <v>70</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15">
      <c r="A48" s="175" t="s">
        <v>71</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15">
      <c r="A49" s="175" t="s">
        <v>72</v>
      </c>
      <c r="B49" s="175">
        <f>'実質公債費比率（分子）の構造'!K$45</f>
        <v>1944</v>
      </c>
      <c r="C49" s="175"/>
      <c r="D49" s="175"/>
      <c r="E49" s="175">
        <f>'実質公債費比率（分子）の構造'!L$45</f>
        <v>1770</v>
      </c>
      <c r="F49" s="175"/>
      <c r="G49" s="175"/>
      <c r="H49" s="175">
        <f>'実質公債費比率（分子）の構造'!M$45</f>
        <v>1611</v>
      </c>
      <c r="I49" s="175"/>
      <c r="J49" s="175"/>
      <c r="K49" s="175">
        <f>'実質公債費比率（分子）の構造'!N$45</f>
        <v>1495</v>
      </c>
      <c r="L49" s="175"/>
      <c r="M49" s="175"/>
      <c r="N49" s="175">
        <f>'実質公債費比率（分子）の構造'!O$45</f>
        <v>1530</v>
      </c>
      <c r="O49" s="175"/>
      <c r="P49" s="175"/>
    </row>
    <row r="50" spans="1:16" x14ac:dyDescent="0.15">
      <c r="A50" s="175" t="s">
        <v>73</v>
      </c>
      <c r="B50" s="175" t="e">
        <f>NA()</f>
        <v>#N/A</v>
      </c>
      <c r="C50" s="175">
        <f>IF(ISNUMBER('実質公債費比率（分子）の構造'!K$53),'実質公債費比率（分子）の構造'!K$53,NA())</f>
        <v>780</v>
      </c>
      <c r="D50" s="175" t="e">
        <f>NA()</f>
        <v>#N/A</v>
      </c>
      <c r="E50" s="175" t="e">
        <f>NA()</f>
        <v>#N/A</v>
      </c>
      <c r="F50" s="175">
        <f>IF(ISNUMBER('実質公債費比率（分子）の構造'!L$53),'実質公債費比率（分子）の構造'!L$53,NA())</f>
        <v>799</v>
      </c>
      <c r="G50" s="175" t="e">
        <f>NA()</f>
        <v>#N/A</v>
      </c>
      <c r="H50" s="175" t="e">
        <f>NA()</f>
        <v>#N/A</v>
      </c>
      <c r="I50" s="175">
        <f>IF(ISNUMBER('実質公債費比率（分子）の構造'!M$53),'実質公債費比率（分子）の構造'!M$53,NA())</f>
        <v>754</v>
      </c>
      <c r="J50" s="175" t="e">
        <f>NA()</f>
        <v>#N/A</v>
      </c>
      <c r="K50" s="175" t="e">
        <f>NA()</f>
        <v>#N/A</v>
      </c>
      <c r="L50" s="175">
        <f>IF(ISNUMBER('実質公債費比率（分子）の構造'!N$53),'実質公債費比率（分子）の構造'!N$53,NA())</f>
        <v>696</v>
      </c>
      <c r="M50" s="175" t="e">
        <f>NA()</f>
        <v>#N/A</v>
      </c>
      <c r="N50" s="175" t="e">
        <f>NA()</f>
        <v>#N/A</v>
      </c>
      <c r="O50" s="175">
        <f>IF(ISNUMBER('実質公債費比率（分子）の構造'!O$53),'実質公債費比率（分子）の構造'!O$53,NA())</f>
        <v>713</v>
      </c>
      <c r="P50" s="175" t="e">
        <f>NA()</f>
        <v>#N/A</v>
      </c>
    </row>
    <row r="53" spans="1:16" x14ac:dyDescent="0.15">
      <c r="A53" s="143" t="s">
        <v>74</v>
      </c>
    </row>
    <row r="54" spans="1:16" x14ac:dyDescent="0.15">
      <c r="A54" s="174"/>
      <c r="B54" s="174" t="str">
        <f>'将来負担比率（分子）の構造'!I$40</f>
        <v>H30</v>
      </c>
      <c r="C54" s="174"/>
      <c r="D54" s="174"/>
      <c r="E54" s="174" t="str">
        <f>'将来負担比率（分子）の構造'!J$40</f>
        <v>R01</v>
      </c>
      <c r="F54" s="174"/>
      <c r="G54" s="174"/>
      <c r="H54" s="174" t="str">
        <f>'将来負担比率（分子）の構造'!K$40</f>
        <v>R02</v>
      </c>
      <c r="I54" s="174"/>
      <c r="J54" s="174"/>
      <c r="K54" s="174" t="str">
        <f>'将来負担比率（分子）の構造'!L$40</f>
        <v>R03</v>
      </c>
      <c r="L54" s="174"/>
      <c r="M54" s="174"/>
      <c r="N54" s="174" t="str">
        <f>'将来負担比率（分子）の構造'!M$40</f>
        <v>R04</v>
      </c>
      <c r="O54" s="174"/>
      <c r="P54" s="174"/>
    </row>
    <row r="55" spans="1:16" x14ac:dyDescent="0.15">
      <c r="A55" s="174"/>
      <c r="B55" s="174" t="s">
        <v>75</v>
      </c>
      <c r="C55" s="174"/>
      <c r="D55" s="174" t="s">
        <v>76</v>
      </c>
      <c r="E55" s="174" t="s">
        <v>75</v>
      </c>
      <c r="F55" s="174"/>
      <c r="G55" s="174" t="s">
        <v>76</v>
      </c>
      <c r="H55" s="174" t="s">
        <v>75</v>
      </c>
      <c r="I55" s="174"/>
      <c r="J55" s="174" t="s">
        <v>76</v>
      </c>
      <c r="K55" s="174" t="s">
        <v>75</v>
      </c>
      <c r="L55" s="174"/>
      <c r="M55" s="174" t="s">
        <v>76</v>
      </c>
      <c r="N55" s="174" t="s">
        <v>75</v>
      </c>
      <c r="O55" s="174"/>
      <c r="P55" s="174" t="s">
        <v>76</v>
      </c>
    </row>
    <row r="56" spans="1:16" x14ac:dyDescent="0.15">
      <c r="A56" s="174" t="s">
        <v>45</v>
      </c>
      <c r="B56" s="174"/>
      <c r="C56" s="174"/>
      <c r="D56" s="174">
        <f>'将来負担比率（分子）の構造'!I$52</f>
        <v>14639</v>
      </c>
      <c r="E56" s="174"/>
      <c r="F56" s="174"/>
      <c r="G56" s="174">
        <f>'将来負担比率（分子）の構造'!J$52</f>
        <v>14164</v>
      </c>
      <c r="H56" s="174"/>
      <c r="I56" s="174"/>
      <c r="J56" s="174">
        <f>'将来負担比率（分子）の構造'!K$52</f>
        <v>14097</v>
      </c>
      <c r="K56" s="174"/>
      <c r="L56" s="174"/>
      <c r="M56" s="174">
        <f>'将来負担比率（分子）の構造'!L$52</f>
        <v>13952</v>
      </c>
      <c r="N56" s="174"/>
      <c r="O56" s="174"/>
      <c r="P56" s="174">
        <f>'将来負担比率（分子）の構造'!M$52</f>
        <v>13844</v>
      </c>
    </row>
    <row r="57" spans="1:16" x14ac:dyDescent="0.15">
      <c r="A57" s="174" t="s">
        <v>44</v>
      </c>
      <c r="B57" s="174"/>
      <c r="C57" s="174"/>
      <c r="D57" s="174">
        <f>'将来負担比率（分子）の構造'!I$51</f>
        <v>498</v>
      </c>
      <c r="E57" s="174"/>
      <c r="F57" s="174"/>
      <c r="G57" s="174">
        <f>'将来負担比率（分子）の構造'!J$51</f>
        <v>462</v>
      </c>
      <c r="H57" s="174"/>
      <c r="I57" s="174"/>
      <c r="J57" s="174">
        <f>'将来負担比率（分子）の構造'!K$51</f>
        <v>451</v>
      </c>
      <c r="K57" s="174"/>
      <c r="L57" s="174"/>
      <c r="M57" s="174">
        <f>'将来負担比率（分子）の構造'!L$51</f>
        <v>446</v>
      </c>
      <c r="N57" s="174"/>
      <c r="O57" s="174"/>
      <c r="P57" s="174">
        <f>'将来負担比率（分子）の構造'!M$51</f>
        <v>398</v>
      </c>
    </row>
    <row r="58" spans="1:16" x14ac:dyDescent="0.15">
      <c r="A58" s="174" t="s">
        <v>43</v>
      </c>
      <c r="B58" s="174"/>
      <c r="C58" s="174"/>
      <c r="D58" s="174">
        <f>'将来負担比率（分子）の構造'!I$50</f>
        <v>3453</v>
      </c>
      <c r="E58" s="174"/>
      <c r="F58" s="174"/>
      <c r="G58" s="174">
        <f>'将来負担比率（分子）の構造'!J$50</f>
        <v>3572</v>
      </c>
      <c r="H58" s="174"/>
      <c r="I58" s="174"/>
      <c r="J58" s="174">
        <f>'将来負担比率（分子）の構造'!K$50</f>
        <v>3552</v>
      </c>
      <c r="K58" s="174"/>
      <c r="L58" s="174"/>
      <c r="M58" s="174">
        <f>'将来負担比率（分子）の構造'!L$50</f>
        <v>3903</v>
      </c>
      <c r="N58" s="174"/>
      <c r="O58" s="174"/>
      <c r="P58" s="174">
        <f>'将来負担比率（分子）の構造'!M$50</f>
        <v>4007</v>
      </c>
    </row>
    <row r="59" spans="1:16" x14ac:dyDescent="0.15">
      <c r="A59" s="174" t="s">
        <v>41</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15">
      <c r="A60" s="174" t="s">
        <v>40</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15">
      <c r="A61" s="174" t="s">
        <v>38</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15">
      <c r="A62" s="174" t="s">
        <v>37</v>
      </c>
      <c r="B62" s="174">
        <f>'将来負担比率（分子）の構造'!I$45</f>
        <v>2109</v>
      </c>
      <c r="C62" s="174"/>
      <c r="D62" s="174"/>
      <c r="E62" s="174">
        <f>'将来負担比率（分子）の構造'!J$45</f>
        <v>2029</v>
      </c>
      <c r="F62" s="174"/>
      <c r="G62" s="174"/>
      <c r="H62" s="174">
        <f>'将来負担比率（分子）の構造'!K$45</f>
        <v>2011</v>
      </c>
      <c r="I62" s="174"/>
      <c r="J62" s="174"/>
      <c r="K62" s="174">
        <f>'将来負担比率（分子）の構造'!L$45</f>
        <v>1955</v>
      </c>
      <c r="L62" s="174"/>
      <c r="M62" s="174"/>
      <c r="N62" s="174">
        <f>'将来負担比率（分子）の構造'!M$45</f>
        <v>1927</v>
      </c>
      <c r="O62" s="174"/>
      <c r="P62" s="174"/>
    </row>
    <row r="63" spans="1:16" x14ac:dyDescent="0.15">
      <c r="A63" s="174" t="s">
        <v>36</v>
      </c>
      <c r="B63" s="174">
        <f>'将来負担比率（分子）の構造'!I$44</f>
        <v>656</v>
      </c>
      <c r="C63" s="174"/>
      <c r="D63" s="174"/>
      <c r="E63" s="174">
        <f>'将来負担比率（分子）の構造'!J$44</f>
        <v>559</v>
      </c>
      <c r="F63" s="174"/>
      <c r="G63" s="174"/>
      <c r="H63" s="174">
        <f>'将来負担比率（分子）の構造'!K$44</f>
        <v>517</v>
      </c>
      <c r="I63" s="174"/>
      <c r="J63" s="174"/>
      <c r="K63" s="174">
        <f>'将来負担比率（分子）の構造'!L$44</f>
        <v>462</v>
      </c>
      <c r="L63" s="174"/>
      <c r="M63" s="174"/>
      <c r="N63" s="174">
        <f>'将来負担比率（分子）の構造'!M$44</f>
        <v>464</v>
      </c>
      <c r="O63" s="174"/>
      <c r="P63" s="174"/>
    </row>
    <row r="64" spans="1:16" x14ac:dyDescent="0.15">
      <c r="A64" s="174" t="s">
        <v>35</v>
      </c>
      <c r="B64" s="174">
        <f>'将来負担比率（分子）の構造'!I$43</f>
        <v>8109</v>
      </c>
      <c r="C64" s="174"/>
      <c r="D64" s="174"/>
      <c r="E64" s="174">
        <f>'将来負担比率（分子）の構造'!J$43</f>
        <v>7534</v>
      </c>
      <c r="F64" s="174"/>
      <c r="G64" s="174"/>
      <c r="H64" s="174">
        <f>'将来負担比率（分子）の構造'!K$43</f>
        <v>7112</v>
      </c>
      <c r="I64" s="174"/>
      <c r="J64" s="174"/>
      <c r="K64" s="174">
        <f>'将来負担比率（分子）の構造'!L$43</f>
        <v>6909</v>
      </c>
      <c r="L64" s="174"/>
      <c r="M64" s="174"/>
      <c r="N64" s="174">
        <f>'将来負担比率（分子）の構造'!M$43</f>
        <v>6465</v>
      </c>
      <c r="O64" s="174"/>
      <c r="P64" s="174"/>
    </row>
    <row r="65" spans="1:16" x14ac:dyDescent="0.15">
      <c r="A65" s="174" t="s">
        <v>34</v>
      </c>
      <c r="B65" s="174">
        <f>'将来負担比率（分子）の構造'!I$42</f>
        <v>41</v>
      </c>
      <c r="C65" s="174"/>
      <c r="D65" s="174"/>
      <c r="E65" s="174">
        <f>'将来負担比率（分子）の構造'!J$42</f>
        <v>34</v>
      </c>
      <c r="F65" s="174"/>
      <c r="G65" s="174"/>
      <c r="H65" s="174">
        <f>'将来負担比率（分子）の構造'!K$42</f>
        <v>30</v>
      </c>
      <c r="I65" s="174"/>
      <c r="J65" s="174"/>
      <c r="K65" s="174">
        <f>'将来負担比率（分子）の構造'!L$42</f>
        <v>25</v>
      </c>
      <c r="L65" s="174"/>
      <c r="M65" s="174"/>
      <c r="N65" s="174">
        <f>'将来負担比率（分子）の構造'!M$42</f>
        <v>20</v>
      </c>
      <c r="O65" s="174"/>
      <c r="P65" s="174"/>
    </row>
    <row r="66" spans="1:16" x14ac:dyDescent="0.15">
      <c r="A66" s="174" t="s">
        <v>33</v>
      </c>
      <c r="B66" s="174">
        <f>'将来負担比率（分子）の構造'!I$41</f>
        <v>13185</v>
      </c>
      <c r="C66" s="174"/>
      <c r="D66" s="174"/>
      <c r="E66" s="174">
        <f>'将来負担比率（分子）の構造'!J$41</f>
        <v>12964</v>
      </c>
      <c r="F66" s="174"/>
      <c r="G66" s="174"/>
      <c r="H66" s="174">
        <f>'将来負担比率（分子）の構造'!K$41</f>
        <v>13255</v>
      </c>
      <c r="I66" s="174"/>
      <c r="J66" s="174"/>
      <c r="K66" s="174">
        <f>'将来負担比率（分子）の構造'!L$41</f>
        <v>13467</v>
      </c>
      <c r="L66" s="174"/>
      <c r="M66" s="174"/>
      <c r="N66" s="174">
        <f>'将来負担比率（分子）の構造'!M$41</f>
        <v>13737</v>
      </c>
      <c r="O66" s="174"/>
      <c r="P66" s="174"/>
    </row>
    <row r="67" spans="1:16" x14ac:dyDescent="0.15">
      <c r="A67" s="174" t="s">
        <v>77</v>
      </c>
      <c r="B67" s="174" t="e">
        <f>NA()</f>
        <v>#N/A</v>
      </c>
      <c r="C67" s="174">
        <f>IF(ISNUMBER('将来負担比率（分子）の構造'!I$53), IF('将来負担比率（分子）の構造'!I$53 &lt; 0, 0, '将来負担比率（分子）の構造'!I$53), NA())</f>
        <v>5510</v>
      </c>
      <c r="D67" s="174" t="e">
        <f>NA()</f>
        <v>#N/A</v>
      </c>
      <c r="E67" s="174" t="e">
        <f>NA()</f>
        <v>#N/A</v>
      </c>
      <c r="F67" s="174">
        <f>IF(ISNUMBER('将来負担比率（分子）の構造'!J$53), IF('将来負担比率（分子）の構造'!J$53 &lt; 0, 0, '将来負担比率（分子）の構造'!J$53), NA())</f>
        <v>4923</v>
      </c>
      <c r="G67" s="174" t="e">
        <f>NA()</f>
        <v>#N/A</v>
      </c>
      <c r="H67" s="174" t="e">
        <f>NA()</f>
        <v>#N/A</v>
      </c>
      <c r="I67" s="174">
        <f>IF(ISNUMBER('将来負担比率（分子）の構造'!K$53), IF('将来負担比率（分子）の構造'!K$53 &lt; 0, 0, '将来負担比率（分子）の構造'!K$53), NA())</f>
        <v>4824</v>
      </c>
      <c r="J67" s="174" t="e">
        <f>NA()</f>
        <v>#N/A</v>
      </c>
      <c r="K67" s="174" t="e">
        <f>NA()</f>
        <v>#N/A</v>
      </c>
      <c r="L67" s="174">
        <f>IF(ISNUMBER('将来負担比率（分子）の構造'!L$53), IF('将来負担比率（分子）の構造'!L$53 &lt; 0, 0, '将来負担比率（分子）の構造'!L$53), NA())</f>
        <v>4516</v>
      </c>
      <c r="M67" s="174" t="e">
        <f>NA()</f>
        <v>#N/A</v>
      </c>
      <c r="N67" s="174" t="e">
        <f>NA()</f>
        <v>#N/A</v>
      </c>
      <c r="O67" s="174">
        <f>IF(ISNUMBER('将来負担比率（分子）の構造'!M$53), IF('将来負担比率（分子）の構造'!M$53 &lt; 0, 0, '将来負担比率（分子）の構造'!M$53), NA())</f>
        <v>4364</v>
      </c>
      <c r="P67" s="174" t="e">
        <f>NA()</f>
        <v>#N/A</v>
      </c>
    </row>
    <row r="70" spans="1:16" x14ac:dyDescent="0.15">
      <c r="A70" s="176" t="s">
        <v>78</v>
      </c>
      <c r="B70" s="176"/>
      <c r="C70" s="176"/>
      <c r="D70" s="176"/>
      <c r="E70" s="176"/>
      <c r="F70" s="176"/>
    </row>
    <row r="71" spans="1:16" x14ac:dyDescent="0.15">
      <c r="A71" s="177"/>
      <c r="B71" s="177" t="str">
        <f>基金残高に係る経年分析!F54</f>
        <v>R02</v>
      </c>
      <c r="C71" s="177" t="str">
        <f>基金残高に係る経年分析!G54</f>
        <v>R03</v>
      </c>
      <c r="D71" s="177" t="str">
        <f>基金残高に係る経年分析!H54</f>
        <v>R04</v>
      </c>
    </row>
    <row r="72" spans="1:16" x14ac:dyDescent="0.15">
      <c r="A72" s="177" t="s">
        <v>79</v>
      </c>
      <c r="B72" s="178">
        <f>基金残高に係る経年分析!F55</f>
        <v>396</v>
      </c>
      <c r="C72" s="178">
        <f>基金残高に係る経年分析!G55</f>
        <v>503</v>
      </c>
      <c r="D72" s="178">
        <f>基金残高に係る経年分析!H55</f>
        <v>689</v>
      </c>
    </row>
    <row r="73" spans="1:16" x14ac:dyDescent="0.15">
      <c r="A73" s="177" t="s">
        <v>80</v>
      </c>
      <c r="B73" s="178">
        <f>基金残高に係る経年分析!F56</f>
        <v>1825</v>
      </c>
      <c r="C73" s="178">
        <f>基金残高に係る経年分析!G56</f>
        <v>2090</v>
      </c>
      <c r="D73" s="178">
        <f>基金残高に係る経年分析!H56</f>
        <v>2065</v>
      </c>
    </row>
    <row r="74" spans="1:16" x14ac:dyDescent="0.15">
      <c r="A74" s="177" t="s">
        <v>81</v>
      </c>
      <c r="B74" s="178">
        <f>基金残高に係る経年分析!F57</f>
        <v>2713</v>
      </c>
      <c r="C74" s="178">
        <f>基金残高に係る経年分析!G57</f>
        <v>2681</v>
      </c>
      <c r="D74" s="178">
        <f>基金残高に係る経年分析!H57</f>
        <v>2619</v>
      </c>
    </row>
  </sheetData>
  <sheetProtection algorithmName="SHA-512" hashValue="cZUlHnmSIcX07Fcv4d4AlpWDRSm3T8i6pZNmjDNEDiZ4wrwgqtXjXh7CVuTCDY0FMoFaNPtLL8F+rc7IM5Vr+A==" saltValue="WYRwjdAf55oAlKwtmvex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x14ac:dyDescent="0.2">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01" t="s">
        <v>215</v>
      </c>
      <c r="DI1" s="602"/>
      <c r="DJ1" s="602"/>
      <c r="DK1" s="602"/>
      <c r="DL1" s="602"/>
      <c r="DM1" s="602"/>
      <c r="DN1" s="603"/>
      <c r="DO1" s="213"/>
      <c r="DP1" s="601" t="s">
        <v>216</v>
      </c>
      <c r="DQ1" s="602"/>
      <c r="DR1" s="602"/>
      <c r="DS1" s="602"/>
      <c r="DT1" s="602"/>
      <c r="DU1" s="602"/>
      <c r="DV1" s="602"/>
      <c r="DW1" s="602"/>
      <c r="DX1" s="602"/>
      <c r="DY1" s="602"/>
      <c r="DZ1" s="602"/>
      <c r="EA1" s="602"/>
      <c r="EB1" s="602"/>
      <c r="EC1" s="603"/>
      <c r="ED1" s="212"/>
      <c r="EE1" s="212"/>
      <c r="EF1" s="212"/>
      <c r="EG1" s="212"/>
      <c r="EH1" s="212"/>
      <c r="EI1" s="212"/>
      <c r="EJ1" s="212"/>
      <c r="EK1" s="212"/>
      <c r="EL1" s="212"/>
      <c r="EM1" s="212"/>
    </row>
    <row r="2" spans="2:143" ht="22.5" customHeight="1" x14ac:dyDescent="0.15">
      <c r="B2" s="214" t="s">
        <v>217</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15">
      <c r="B3" s="604" t="s">
        <v>218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219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220</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4" t="s">
        <v>1</v>
      </c>
      <c r="C4" s="605"/>
      <c r="D4" s="605"/>
      <c r="E4" s="605"/>
      <c r="F4" s="605"/>
      <c r="G4" s="605"/>
      <c r="H4" s="605"/>
      <c r="I4" s="605"/>
      <c r="J4" s="605"/>
      <c r="K4" s="605"/>
      <c r="L4" s="605"/>
      <c r="M4" s="605"/>
      <c r="N4" s="605"/>
      <c r="O4" s="605"/>
      <c r="P4" s="605"/>
      <c r="Q4" s="606"/>
      <c r="R4" s="604" t="s">
        <v>221</v>
      </c>
      <c r="S4" s="605"/>
      <c r="T4" s="605"/>
      <c r="U4" s="605"/>
      <c r="V4" s="605"/>
      <c r="W4" s="605"/>
      <c r="X4" s="605"/>
      <c r="Y4" s="606"/>
      <c r="Z4" s="604" t="s">
        <v>222</v>
      </c>
      <c r="AA4" s="605"/>
      <c r="AB4" s="605"/>
      <c r="AC4" s="606"/>
      <c r="AD4" s="604" t="s">
        <v>223</v>
      </c>
      <c r="AE4" s="605"/>
      <c r="AF4" s="605"/>
      <c r="AG4" s="605"/>
      <c r="AH4" s="605"/>
      <c r="AI4" s="605"/>
      <c r="AJ4" s="605"/>
      <c r="AK4" s="606"/>
      <c r="AL4" s="604" t="s">
        <v>222</v>
      </c>
      <c r="AM4" s="605"/>
      <c r="AN4" s="605"/>
      <c r="AO4" s="606"/>
      <c r="AP4" s="607" t="s">
        <v>224</v>
      </c>
      <c r="AQ4" s="607"/>
      <c r="AR4" s="607"/>
      <c r="AS4" s="607"/>
      <c r="AT4" s="607"/>
      <c r="AU4" s="607"/>
      <c r="AV4" s="607"/>
      <c r="AW4" s="607"/>
      <c r="AX4" s="607"/>
      <c r="AY4" s="607"/>
      <c r="AZ4" s="607"/>
      <c r="BA4" s="607"/>
      <c r="BB4" s="607"/>
      <c r="BC4" s="607"/>
      <c r="BD4" s="607"/>
      <c r="BE4" s="607"/>
      <c r="BF4" s="607"/>
      <c r="BG4" s="607" t="s">
        <v>225</v>
      </c>
      <c r="BH4" s="607"/>
      <c r="BI4" s="607"/>
      <c r="BJ4" s="607"/>
      <c r="BK4" s="607"/>
      <c r="BL4" s="607"/>
      <c r="BM4" s="607"/>
      <c r="BN4" s="607"/>
      <c r="BO4" s="607" t="s">
        <v>222</v>
      </c>
      <c r="BP4" s="607"/>
      <c r="BQ4" s="607"/>
      <c r="BR4" s="607"/>
      <c r="BS4" s="607" t="s">
        <v>226</v>
      </c>
      <c r="BT4" s="607"/>
      <c r="BU4" s="607"/>
      <c r="BV4" s="607"/>
      <c r="BW4" s="607"/>
      <c r="BX4" s="607"/>
      <c r="BY4" s="607"/>
      <c r="BZ4" s="607"/>
      <c r="CA4" s="607"/>
      <c r="CB4" s="607"/>
      <c r="CD4" s="604" t="s">
        <v>227</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15">
      <c r="B5" s="608" t="s">
        <v>228</v>
      </c>
      <c r="C5" s="609"/>
      <c r="D5" s="609"/>
      <c r="E5" s="609"/>
      <c r="F5" s="609"/>
      <c r="G5" s="609"/>
      <c r="H5" s="609"/>
      <c r="I5" s="609"/>
      <c r="J5" s="609"/>
      <c r="K5" s="609"/>
      <c r="L5" s="609"/>
      <c r="M5" s="609"/>
      <c r="N5" s="609"/>
      <c r="O5" s="609"/>
      <c r="P5" s="609"/>
      <c r="Q5" s="610"/>
      <c r="R5" s="611">
        <v>1130980</v>
      </c>
      <c r="S5" s="612"/>
      <c r="T5" s="612"/>
      <c r="U5" s="612"/>
      <c r="V5" s="612"/>
      <c r="W5" s="612"/>
      <c r="X5" s="612"/>
      <c r="Y5" s="613"/>
      <c r="Z5" s="614">
        <v>7.9</v>
      </c>
      <c r="AA5" s="614"/>
      <c r="AB5" s="614"/>
      <c r="AC5" s="614"/>
      <c r="AD5" s="615">
        <v>1130980</v>
      </c>
      <c r="AE5" s="615"/>
      <c r="AF5" s="615"/>
      <c r="AG5" s="615"/>
      <c r="AH5" s="615"/>
      <c r="AI5" s="615"/>
      <c r="AJ5" s="615"/>
      <c r="AK5" s="615"/>
      <c r="AL5" s="616">
        <v>16.100000000000001</v>
      </c>
      <c r="AM5" s="617"/>
      <c r="AN5" s="617"/>
      <c r="AO5" s="618"/>
      <c r="AP5" s="608" t="s">
        <v>229</v>
      </c>
      <c r="AQ5" s="609"/>
      <c r="AR5" s="609"/>
      <c r="AS5" s="609"/>
      <c r="AT5" s="609"/>
      <c r="AU5" s="609"/>
      <c r="AV5" s="609"/>
      <c r="AW5" s="609"/>
      <c r="AX5" s="609"/>
      <c r="AY5" s="609"/>
      <c r="AZ5" s="609"/>
      <c r="BA5" s="609"/>
      <c r="BB5" s="609"/>
      <c r="BC5" s="609"/>
      <c r="BD5" s="609"/>
      <c r="BE5" s="609"/>
      <c r="BF5" s="610"/>
      <c r="BG5" s="622">
        <v>1130980</v>
      </c>
      <c r="BH5" s="623"/>
      <c r="BI5" s="623"/>
      <c r="BJ5" s="623"/>
      <c r="BK5" s="623"/>
      <c r="BL5" s="623"/>
      <c r="BM5" s="623"/>
      <c r="BN5" s="624"/>
      <c r="BO5" s="625">
        <v>100</v>
      </c>
      <c r="BP5" s="625"/>
      <c r="BQ5" s="625"/>
      <c r="BR5" s="625"/>
      <c r="BS5" s="626">
        <v>32395</v>
      </c>
      <c r="BT5" s="626"/>
      <c r="BU5" s="626"/>
      <c r="BV5" s="626"/>
      <c r="BW5" s="626"/>
      <c r="BX5" s="626"/>
      <c r="BY5" s="626"/>
      <c r="BZ5" s="626"/>
      <c r="CA5" s="626"/>
      <c r="CB5" s="630"/>
      <c r="CD5" s="604" t="s">
        <v>224</v>
      </c>
      <c r="CE5" s="605"/>
      <c r="CF5" s="605"/>
      <c r="CG5" s="605"/>
      <c r="CH5" s="605"/>
      <c r="CI5" s="605"/>
      <c r="CJ5" s="605"/>
      <c r="CK5" s="605"/>
      <c r="CL5" s="605"/>
      <c r="CM5" s="605"/>
      <c r="CN5" s="605"/>
      <c r="CO5" s="605"/>
      <c r="CP5" s="605"/>
      <c r="CQ5" s="606"/>
      <c r="CR5" s="604" t="s">
        <v>230</v>
      </c>
      <c r="CS5" s="605"/>
      <c r="CT5" s="605"/>
      <c r="CU5" s="605"/>
      <c r="CV5" s="605"/>
      <c r="CW5" s="605"/>
      <c r="CX5" s="605"/>
      <c r="CY5" s="606"/>
      <c r="CZ5" s="604" t="s">
        <v>222</v>
      </c>
      <c r="DA5" s="605"/>
      <c r="DB5" s="605"/>
      <c r="DC5" s="606"/>
      <c r="DD5" s="604" t="s">
        <v>231</v>
      </c>
      <c r="DE5" s="605"/>
      <c r="DF5" s="605"/>
      <c r="DG5" s="605"/>
      <c r="DH5" s="605"/>
      <c r="DI5" s="605"/>
      <c r="DJ5" s="605"/>
      <c r="DK5" s="605"/>
      <c r="DL5" s="605"/>
      <c r="DM5" s="605"/>
      <c r="DN5" s="605"/>
      <c r="DO5" s="605"/>
      <c r="DP5" s="606"/>
      <c r="DQ5" s="604" t="s">
        <v>232</v>
      </c>
      <c r="DR5" s="605"/>
      <c r="DS5" s="605"/>
      <c r="DT5" s="605"/>
      <c r="DU5" s="605"/>
      <c r="DV5" s="605"/>
      <c r="DW5" s="605"/>
      <c r="DX5" s="605"/>
      <c r="DY5" s="605"/>
      <c r="DZ5" s="605"/>
      <c r="EA5" s="605"/>
      <c r="EB5" s="605"/>
      <c r="EC5" s="606"/>
    </row>
    <row r="6" spans="2:143" ht="11.25" customHeight="1" x14ac:dyDescent="0.15">
      <c r="B6" s="619" t="s">
        <v>233</v>
      </c>
      <c r="C6" s="620"/>
      <c r="D6" s="620"/>
      <c r="E6" s="620"/>
      <c r="F6" s="620"/>
      <c r="G6" s="620"/>
      <c r="H6" s="620"/>
      <c r="I6" s="620"/>
      <c r="J6" s="620"/>
      <c r="K6" s="620"/>
      <c r="L6" s="620"/>
      <c r="M6" s="620"/>
      <c r="N6" s="620"/>
      <c r="O6" s="620"/>
      <c r="P6" s="620"/>
      <c r="Q6" s="621"/>
      <c r="R6" s="622">
        <v>195965</v>
      </c>
      <c r="S6" s="623"/>
      <c r="T6" s="623"/>
      <c r="U6" s="623"/>
      <c r="V6" s="623"/>
      <c r="W6" s="623"/>
      <c r="X6" s="623"/>
      <c r="Y6" s="624"/>
      <c r="Z6" s="625">
        <v>1.4</v>
      </c>
      <c r="AA6" s="625"/>
      <c r="AB6" s="625"/>
      <c r="AC6" s="625"/>
      <c r="AD6" s="626">
        <v>195965</v>
      </c>
      <c r="AE6" s="626"/>
      <c r="AF6" s="626"/>
      <c r="AG6" s="626"/>
      <c r="AH6" s="626"/>
      <c r="AI6" s="626"/>
      <c r="AJ6" s="626"/>
      <c r="AK6" s="626"/>
      <c r="AL6" s="627">
        <v>2.8</v>
      </c>
      <c r="AM6" s="628"/>
      <c r="AN6" s="628"/>
      <c r="AO6" s="629"/>
      <c r="AP6" s="619" t="s">
        <v>234</v>
      </c>
      <c r="AQ6" s="620"/>
      <c r="AR6" s="620"/>
      <c r="AS6" s="620"/>
      <c r="AT6" s="620"/>
      <c r="AU6" s="620"/>
      <c r="AV6" s="620"/>
      <c r="AW6" s="620"/>
      <c r="AX6" s="620"/>
      <c r="AY6" s="620"/>
      <c r="AZ6" s="620"/>
      <c r="BA6" s="620"/>
      <c r="BB6" s="620"/>
      <c r="BC6" s="620"/>
      <c r="BD6" s="620"/>
      <c r="BE6" s="620"/>
      <c r="BF6" s="621"/>
      <c r="BG6" s="622">
        <v>1130980</v>
      </c>
      <c r="BH6" s="623"/>
      <c r="BI6" s="623"/>
      <c r="BJ6" s="623"/>
      <c r="BK6" s="623"/>
      <c r="BL6" s="623"/>
      <c r="BM6" s="623"/>
      <c r="BN6" s="624"/>
      <c r="BO6" s="625">
        <v>100</v>
      </c>
      <c r="BP6" s="625"/>
      <c r="BQ6" s="625"/>
      <c r="BR6" s="625"/>
      <c r="BS6" s="626">
        <v>32395</v>
      </c>
      <c r="BT6" s="626"/>
      <c r="BU6" s="626"/>
      <c r="BV6" s="626"/>
      <c r="BW6" s="626"/>
      <c r="BX6" s="626"/>
      <c r="BY6" s="626"/>
      <c r="BZ6" s="626"/>
      <c r="CA6" s="626"/>
      <c r="CB6" s="630"/>
      <c r="CD6" s="608" t="s">
        <v>235</v>
      </c>
      <c r="CE6" s="609"/>
      <c r="CF6" s="609"/>
      <c r="CG6" s="609"/>
      <c r="CH6" s="609"/>
      <c r="CI6" s="609"/>
      <c r="CJ6" s="609"/>
      <c r="CK6" s="609"/>
      <c r="CL6" s="609"/>
      <c r="CM6" s="609"/>
      <c r="CN6" s="609"/>
      <c r="CO6" s="609"/>
      <c r="CP6" s="609"/>
      <c r="CQ6" s="610"/>
      <c r="CR6" s="622">
        <v>87806</v>
      </c>
      <c r="CS6" s="623"/>
      <c r="CT6" s="623"/>
      <c r="CU6" s="623"/>
      <c r="CV6" s="623"/>
      <c r="CW6" s="623"/>
      <c r="CX6" s="623"/>
      <c r="CY6" s="624"/>
      <c r="CZ6" s="616">
        <v>0.6</v>
      </c>
      <c r="DA6" s="617"/>
      <c r="DB6" s="617"/>
      <c r="DC6" s="633"/>
      <c r="DD6" s="631" t="s">
        <v>131</v>
      </c>
      <c r="DE6" s="623"/>
      <c r="DF6" s="623"/>
      <c r="DG6" s="623"/>
      <c r="DH6" s="623"/>
      <c r="DI6" s="623"/>
      <c r="DJ6" s="623"/>
      <c r="DK6" s="623"/>
      <c r="DL6" s="623"/>
      <c r="DM6" s="623"/>
      <c r="DN6" s="623"/>
      <c r="DO6" s="623"/>
      <c r="DP6" s="624"/>
      <c r="DQ6" s="631">
        <v>87806</v>
      </c>
      <c r="DR6" s="623"/>
      <c r="DS6" s="623"/>
      <c r="DT6" s="623"/>
      <c r="DU6" s="623"/>
      <c r="DV6" s="623"/>
      <c r="DW6" s="623"/>
      <c r="DX6" s="623"/>
      <c r="DY6" s="623"/>
      <c r="DZ6" s="623"/>
      <c r="EA6" s="623"/>
      <c r="EB6" s="623"/>
      <c r="EC6" s="632"/>
    </row>
    <row r="7" spans="2:143" ht="11.25" customHeight="1" x14ac:dyDescent="0.15">
      <c r="B7" s="619" t="s">
        <v>236</v>
      </c>
      <c r="C7" s="620"/>
      <c r="D7" s="620"/>
      <c r="E7" s="620"/>
      <c r="F7" s="620"/>
      <c r="G7" s="620"/>
      <c r="H7" s="620"/>
      <c r="I7" s="620"/>
      <c r="J7" s="620"/>
      <c r="K7" s="620"/>
      <c r="L7" s="620"/>
      <c r="M7" s="620"/>
      <c r="N7" s="620"/>
      <c r="O7" s="620"/>
      <c r="P7" s="620"/>
      <c r="Q7" s="621"/>
      <c r="R7" s="622">
        <v>753</v>
      </c>
      <c r="S7" s="623"/>
      <c r="T7" s="623"/>
      <c r="U7" s="623"/>
      <c r="V7" s="623"/>
      <c r="W7" s="623"/>
      <c r="X7" s="623"/>
      <c r="Y7" s="624"/>
      <c r="Z7" s="625">
        <v>0</v>
      </c>
      <c r="AA7" s="625"/>
      <c r="AB7" s="625"/>
      <c r="AC7" s="625"/>
      <c r="AD7" s="626">
        <v>753</v>
      </c>
      <c r="AE7" s="626"/>
      <c r="AF7" s="626"/>
      <c r="AG7" s="626"/>
      <c r="AH7" s="626"/>
      <c r="AI7" s="626"/>
      <c r="AJ7" s="626"/>
      <c r="AK7" s="626"/>
      <c r="AL7" s="627">
        <v>0</v>
      </c>
      <c r="AM7" s="628"/>
      <c r="AN7" s="628"/>
      <c r="AO7" s="629"/>
      <c r="AP7" s="619" t="s">
        <v>237</v>
      </c>
      <c r="AQ7" s="620"/>
      <c r="AR7" s="620"/>
      <c r="AS7" s="620"/>
      <c r="AT7" s="620"/>
      <c r="AU7" s="620"/>
      <c r="AV7" s="620"/>
      <c r="AW7" s="620"/>
      <c r="AX7" s="620"/>
      <c r="AY7" s="620"/>
      <c r="AZ7" s="620"/>
      <c r="BA7" s="620"/>
      <c r="BB7" s="620"/>
      <c r="BC7" s="620"/>
      <c r="BD7" s="620"/>
      <c r="BE7" s="620"/>
      <c r="BF7" s="621"/>
      <c r="BG7" s="622">
        <v>405740</v>
      </c>
      <c r="BH7" s="623"/>
      <c r="BI7" s="623"/>
      <c r="BJ7" s="623"/>
      <c r="BK7" s="623"/>
      <c r="BL7" s="623"/>
      <c r="BM7" s="623"/>
      <c r="BN7" s="624"/>
      <c r="BO7" s="625">
        <v>35.9</v>
      </c>
      <c r="BP7" s="625"/>
      <c r="BQ7" s="625"/>
      <c r="BR7" s="625"/>
      <c r="BS7" s="626">
        <v>10372</v>
      </c>
      <c r="BT7" s="626"/>
      <c r="BU7" s="626"/>
      <c r="BV7" s="626"/>
      <c r="BW7" s="626"/>
      <c r="BX7" s="626"/>
      <c r="BY7" s="626"/>
      <c r="BZ7" s="626"/>
      <c r="CA7" s="626"/>
      <c r="CB7" s="630"/>
      <c r="CD7" s="619" t="s">
        <v>238</v>
      </c>
      <c r="CE7" s="620"/>
      <c r="CF7" s="620"/>
      <c r="CG7" s="620"/>
      <c r="CH7" s="620"/>
      <c r="CI7" s="620"/>
      <c r="CJ7" s="620"/>
      <c r="CK7" s="620"/>
      <c r="CL7" s="620"/>
      <c r="CM7" s="620"/>
      <c r="CN7" s="620"/>
      <c r="CO7" s="620"/>
      <c r="CP7" s="620"/>
      <c r="CQ7" s="621"/>
      <c r="CR7" s="622">
        <v>3116316</v>
      </c>
      <c r="CS7" s="623"/>
      <c r="CT7" s="623"/>
      <c r="CU7" s="623"/>
      <c r="CV7" s="623"/>
      <c r="CW7" s="623"/>
      <c r="CX7" s="623"/>
      <c r="CY7" s="624"/>
      <c r="CZ7" s="625">
        <v>22.5</v>
      </c>
      <c r="DA7" s="625"/>
      <c r="DB7" s="625"/>
      <c r="DC7" s="625"/>
      <c r="DD7" s="631">
        <v>1033352</v>
      </c>
      <c r="DE7" s="623"/>
      <c r="DF7" s="623"/>
      <c r="DG7" s="623"/>
      <c r="DH7" s="623"/>
      <c r="DI7" s="623"/>
      <c r="DJ7" s="623"/>
      <c r="DK7" s="623"/>
      <c r="DL7" s="623"/>
      <c r="DM7" s="623"/>
      <c r="DN7" s="623"/>
      <c r="DO7" s="623"/>
      <c r="DP7" s="624"/>
      <c r="DQ7" s="631">
        <v>1299914</v>
      </c>
      <c r="DR7" s="623"/>
      <c r="DS7" s="623"/>
      <c r="DT7" s="623"/>
      <c r="DU7" s="623"/>
      <c r="DV7" s="623"/>
      <c r="DW7" s="623"/>
      <c r="DX7" s="623"/>
      <c r="DY7" s="623"/>
      <c r="DZ7" s="623"/>
      <c r="EA7" s="623"/>
      <c r="EB7" s="623"/>
      <c r="EC7" s="632"/>
    </row>
    <row r="8" spans="2:143" ht="11.25" customHeight="1" x14ac:dyDescent="0.15">
      <c r="B8" s="619" t="s">
        <v>239</v>
      </c>
      <c r="C8" s="620"/>
      <c r="D8" s="620"/>
      <c r="E8" s="620"/>
      <c r="F8" s="620"/>
      <c r="G8" s="620"/>
      <c r="H8" s="620"/>
      <c r="I8" s="620"/>
      <c r="J8" s="620"/>
      <c r="K8" s="620"/>
      <c r="L8" s="620"/>
      <c r="M8" s="620"/>
      <c r="N8" s="620"/>
      <c r="O8" s="620"/>
      <c r="P8" s="620"/>
      <c r="Q8" s="621"/>
      <c r="R8" s="622">
        <v>3713</v>
      </c>
      <c r="S8" s="623"/>
      <c r="T8" s="623"/>
      <c r="U8" s="623"/>
      <c r="V8" s="623"/>
      <c r="W8" s="623"/>
      <c r="X8" s="623"/>
      <c r="Y8" s="624"/>
      <c r="Z8" s="625">
        <v>0</v>
      </c>
      <c r="AA8" s="625"/>
      <c r="AB8" s="625"/>
      <c r="AC8" s="625"/>
      <c r="AD8" s="626">
        <v>3713</v>
      </c>
      <c r="AE8" s="626"/>
      <c r="AF8" s="626"/>
      <c r="AG8" s="626"/>
      <c r="AH8" s="626"/>
      <c r="AI8" s="626"/>
      <c r="AJ8" s="626"/>
      <c r="AK8" s="626"/>
      <c r="AL8" s="627">
        <v>0.1</v>
      </c>
      <c r="AM8" s="628"/>
      <c r="AN8" s="628"/>
      <c r="AO8" s="629"/>
      <c r="AP8" s="619" t="s">
        <v>240</v>
      </c>
      <c r="AQ8" s="620"/>
      <c r="AR8" s="620"/>
      <c r="AS8" s="620"/>
      <c r="AT8" s="620"/>
      <c r="AU8" s="620"/>
      <c r="AV8" s="620"/>
      <c r="AW8" s="620"/>
      <c r="AX8" s="620"/>
      <c r="AY8" s="620"/>
      <c r="AZ8" s="620"/>
      <c r="BA8" s="620"/>
      <c r="BB8" s="620"/>
      <c r="BC8" s="620"/>
      <c r="BD8" s="620"/>
      <c r="BE8" s="620"/>
      <c r="BF8" s="621"/>
      <c r="BG8" s="622">
        <v>17457</v>
      </c>
      <c r="BH8" s="623"/>
      <c r="BI8" s="623"/>
      <c r="BJ8" s="623"/>
      <c r="BK8" s="623"/>
      <c r="BL8" s="623"/>
      <c r="BM8" s="623"/>
      <c r="BN8" s="624"/>
      <c r="BO8" s="625">
        <v>1.5</v>
      </c>
      <c r="BP8" s="625"/>
      <c r="BQ8" s="625"/>
      <c r="BR8" s="625"/>
      <c r="BS8" s="626" t="s">
        <v>131</v>
      </c>
      <c r="BT8" s="626"/>
      <c r="BU8" s="626"/>
      <c r="BV8" s="626"/>
      <c r="BW8" s="626"/>
      <c r="BX8" s="626"/>
      <c r="BY8" s="626"/>
      <c r="BZ8" s="626"/>
      <c r="CA8" s="626"/>
      <c r="CB8" s="630"/>
      <c r="CD8" s="619" t="s">
        <v>241</v>
      </c>
      <c r="CE8" s="620"/>
      <c r="CF8" s="620"/>
      <c r="CG8" s="620"/>
      <c r="CH8" s="620"/>
      <c r="CI8" s="620"/>
      <c r="CJ8" s="620"/>
      <c r="CK8" s="620"/>
      <c r="CL8" s="620"/>
      <c r="CM8" s="620"/>
      <c r="CN8" s="620"/>
      <c r="CO8" s="620"/>
      <c r="CP8" s="620"/>
      <c r="CQ8" s="621"/>
      <c r="CR8" s="622">
        <v>2564958</v>
      </c>
      <c r="CS8" s="623"/>
      <c r="CT8" s="623"/>
      <c r="CU8" s="623"/>
      <c r="CV8" s="623"/>
      <c r="CW8" s="623"/>
      <c r="CX8" s="623"/>
      <c r="CY8" s="624"/>
      <c r="CZ8" s="625">
        <v>18.5</v>
      </c>
      <c r="DA8" s="625"/>
      <c r="DB8" s="625"/>
      <c r="DC8" s="625"/>
      <c r="DD8" s="631">
        <v>4235</v>
      </c>
      <c r="DE8" s="623"/>
      <c r="DF8" s="623"/>
      <c r="DG8" s="623"/>
      <c r="DH8" s="623"/>
      <c r="DI8" s="623"/>
      <c r="DJ8" s="623"/>
      <c r="DK8" s="623"/>
      <c r="DL8" s="623"/>
      <c r="DM8" s="623"/>
      <c r="DN8" s="623"/>
      <c r="DO8" s="623"/>
      <c r="DP8" s="624"/>
      <c r="DQ8" s="631">
        <v>1256535</v>
      </c>
      <c r="DR8" s="623"/>
      <c r="DS8" s="623"/>
      <c r="DT8" s="623"/>
      <c r="DU8" s="623"/>
      <c r="DV8" s="623"/>
      <c r="DW8" s="623"/>
      <c r="DX8" s="623"/>
      <c r="DY8" s="623"/>
      <c r="DZ8" s="623"/>
      <c r="EA8" s="623"/>
      <c r="EB8" s="623"/>
      <c r="EC8" s="632"/>
    </row>
    <row r="9" spans="2:143" ht="11.25" customHeight="1" x14ac:dyDescent="0.15">
      <c r="B9" s="619" t="s">
        <v>242</v>
      </c>
      <c r="C9" s="620"/>
      <c r="D9" s="620"/>
      <c r="E9" s="620"/>
      <c r="F9" s="620"/>
      <c r="G9" s="620"/>
      <c r="H9" s="620"/>
      <c r="I9" s="620"/>
      <c r="J9" s="620"/>
      <c r="K9" s="620"/>
      <c r="L9" s="620"/>
      <c r="M9" s="620"/>
      <c r="N9" s="620"/>
      <c r="O9" s="620"/>
      <c r="P9" s="620"/>
      <c r="Q9" s="621"/>
      <c r="R9" s="622">
        <v>2742</v>
      </c>
      <c r="S9" s="623"/>
      <c r="T9" s="623"/>
      <c r="U9" s="623"/>
      <c r="V9" s="623"/>
      <c r="W9" s="623"/>
      <c r="X9" s="623"/>
      <c r="Y9" s="624"/>
      <c r="Z9" s="625">
        <v>0</v>
      </c>
      <c r="AA9" s="625"/>
      <c r="AB9" s="625"/>
      <c r="AC9" s="625"/>
      <c r="AD9" s="626">
        <v>2742</v>
      </c>
      <c r="AE9" s="626"/>
      <c r="AF9" s="626"/>
      <c r="AG9" s="626"/>
      <c r="AH9" s="626"/>
      <c r="AI9" s="626"/>
      <c r="AJ9" s="626"/>
      <c r="AK9" s="626"/>
      <c r="AL9" s="627">
        <v>0</v>
      </c>
      <c r="AM9" s="628"/>
      <c r="AN9" s="628"/>
      <c r="AO9" s="629"/>
      <c r="AP9" s="619" t="s">
        <v>243</v>
      </c>
      <c r="AQ9" s="620"/>
      <c r="AR9" s="620"/>
      <c r="AS9" s="620"/>
      <c r="AT9" s="620"/>
      <c r="AU9" s="620"/>
      <c r="AV9" s="620"/>
      <c r="AW9" s="620"/>
      <c r="AX9" s="620"/>
      <c r="AY9" s="620"/>
      <c r="AZ9" s="620"/>
      <c r="BA9" s="620"/>
      <c r="BB9" s="620"/>
      <c r="BC9" s="620"/>
      <c r="BD9" s="620"/>
      <c r="BE9" s="620"/>
      <c r="BF9" s="621"/>
      <c r="BG9" s="622">
        <v>338870</v>
      </c>
      <c r="BH9" s="623"/>
      <c r="BI9" s="623"/>
      <c r="BJ9" s="623"/>
      <c r="BK9" s="623"/>
      <c r="BL9" s="623"/>
      <c r="BM9" s="623"/>
      <c r="BN9" s="624"/>
      <c r="BO9" s="625">
        <v>30</v>
      </c>
      <c r="BP9" s="625"/>
      <c r="BQ9" s="625"/>
      <c r="BR9" s="625"/>
      <c r="BS9" s="626" t="s">
        <v>131</v>
      </c>
      <c r="BT9" s="626"/>
      <c r="BU9" s="626"/>
      <c r="BV9" s="626"/>
      <c r="BW9" s="626"/>
      <c r="BX9" s="626"/>
      <c r="BY9" s="626"/>
      <c r="BZ9" s="626"/>
      <c r="CA9" s="626"/>
      <c r="CB9" s="630"/>
      <c r="CD9" s="619" t="s">
        <v>244</v>
      </c>
      <c r="CE9" s="620"/>
      <c r="CF9" s="620"/>
      <c r="CG9" s="620"/>
      <c r="CH9" s="620"/>
      <c r="CI9" s="620"/>
      <c r="CJ9" s="620"/>
      <c r="CK9" s="620"/>
      <c r="CL9" s="620"/>
      <c r="CM9" s="620"/>
      <c r="CN9" s="620"/>
      <c r="CO9" s="620"/>
      <c r="CP9" s="620"/>
      <c r="CQ9" s="621"/>
      <c r="CR9" s="622">
        <v>1483367</v>
      </c>
      <c r="CS9" s="623"/>
      <c r="CT9" s="623"/>
      <c r="CU9" s="623"/>
      <c r="CV9" s="623"/>
      <c r="CW9" s="623"/>
      <c r="CX9" s="623"/>
      <c r="CY9" s="624"/>
      <c r="CZ9" s="625">
        <v>10.7</v>
      </c>
      <c r="DA9" s="625"/>
      <c r="DB9" s="625"/>
      <c r="DC9" s="625"/>
      <c r="DD9" s="631">
        <v>1177</v>
      </c>
      <c r="DE9" s="623"/>
      <c r="DF9" s="623"/>
      <c r="DG9" s="623"/>
      <c r="DH9" s="623"/>
      <c r="DI9" s="623"/>
      <c r="DJ9" s="623"/>
      <c r="DK9" s="623"/>
      <c r="DL9" s="623"/>
      <c r="DM9" s="623"/>
      <c r="DN9" s="623"/>
      <c r="DO9" s="623"/>
      <c r="DP9" s="624"/>
      <c r="DQ9" s="631">
        <v>1259891</v>
      </c>
      <c r="DR9" s="623"/>
      <c r="DS9" s="623"/>
      <c r="DT9" s="623"/>
      <c r="DU9" s="623"/>
      <c r="DV9" s="623"/>
      <c r="DW9" s="623"/>
      <c r="DX9" s="623"/>
      <c r="DY9" s="623"/>
      <c r="DZ9" s="623"/>
      <c r="EA9" s="623"/>
      <c r="EB9" s="623"/>
      <c r="EC9" s="632"/>
    </row>
    <row r="10" spans="2:143" ht="11.25" customHeight="1" x14ac:dyDescent="0.15">
      <c r="B10" s="619" t="s">
        <v>245</v>
      </c>
      <c r="C10" s="620"/>
      <c r="D10" s="620"/>
      <c r="E10" s="620"/>
      <c r="F10" s="620"/>
      <c r="G10" s="620"/>
      <c r="H10" s="620"/>
      <c r="I10" s="620"/>
      <c r="J10" s="620"/>
      <c r="K10" s="620"/>
      <c r="L10" s="620"/>
      <c r="M10" s="620"/>
      <c r="N10" s="620"/>
      <c r="O10" s="620"/>
      <c r="P10" s="620"/>
      <c r="Q10" s="621"/>
      <c r="R10" s="622" t="s">
        <v>177</v>
      </c>
      <c r="S10" s="623"/>
      <c r="T10" s="623"/>
      <c r="U10" s="623"/>
      <c r="V10" s="623"/>
      <c r="W10" s="623"/>
      <c r="X10" s="623"/>
      <c r="Y10" s="624"/>
      <c r="Z10" s="625" t="s">
        <v>131</v>
      </c>
      <c r="AA10" s="625"/>
      <c r="AB10" s="625"/>
      <c r="AC10" s="625"/>
      <c r="AD10" s="626" t="s">
        <v>131</v>
      </c>
      <c r="AE10" s="626"/>
      <c r="AF10" s="626"/>
      <c r="AG10" s="626"/>
      <c r="AH10" s="626"/>
      <c r="AI10" s="626"/>
      <c r="AJ10" s="626"/>
      <c r="AK10" s="626"/>
      <c r="AL10" s="627" t="s">
        <v>131</v>
      </c>
      <c r="AM10" s="628"/>
      <c r="AN10" s="628"/>
      <c r="AO10" s="629"/>
      <c r="AP10" s="619" t="s">
        <v>246</v>
      </c>
      <c r="AQ10" s="620"/>
      <c r="AR10" s="620"/>
      <c r="AS10" s="620"/>
      <c r="AT10" s="620"/>
      <c r="AU10" s="620"/>
      <c r="AV10" s="620"/>
      <c r="AW10" s="620"/>
      <c r="AX10" s="620"/>
      <c r="AY10" s="620"/>
      <c r="AZ10" s="620"/>
      <c r="BA10" s="620"/>
      <c r="BB10" s="620"/>
      <c r="BC10" s="620"/>
      <c r="BD10" s="620"/>
      <c r="BE10" s="620"/>
      <c r="BF10" s="621"/>
      <c r="BG10" s="622">
        <v>32216</v>
      </c>
      <c r="BH10" s="623"/>
      <c r="BI10" s="623"/>
      <c r="BJ10" s="623"/>
      <c r="BK10" s="623"/>
      <c r="BL10" s="623"/>
      <c r="BM10" s="623"/>
      <c r="BN10" s="624"/>
      <c r="BO10" s="625">
        <v>2.8</v>
      </c>
      <c r="BP10" s="625"/>
      <c r="BQ10" s="625"/>
      <c r="BR10" s="625"/>
      <c r="BS10" s="626">
        <v>5459</v>
      </c>
      <c r="BT10" s="626"/>
      <c r="BU10" s="626"/>
      <c r="BV10" s="626"/>
      <c r="BW10" s="626"/>
      <c r="BX10" s="626"/>
      <c r="BY10" s="626"/>
      <c r="BZ10" s="626"/>
      <c r="CA10" s="626"/>
      <c r="CB10" s="630"/>
      <c r="CD10" s="619" t="s">
        <v>247</v>
      </c>
      <c r="CE10" s="620"/>
      <c r="CF10" s="620"/>
      <c r="CG10" s="620"/>
      <c r="CH10" s="620"/>
      <c r="CI10" s="620"/>
      <c r="CJ10" s="620"/>
      <c r="CK10" s="620"/>
      <c r="CL10" s="620"/>
      <c r="CM10" s="620"/>
      <c r="CN10" s="620"/>
      <c r="CO10" s="620"/>
      <c r="CP10" s="620"/>
      <c r="CQ10" s="621"/>
      <c r="CR10" s="622">
        <v>3634</v>
      </c>
      <c r="CS10" s="623"/>
      <c r="CT10" s="623"/>
      <c r="CU10" s="623"/>
      <c r="CV10" s="623"/>
      <c r="CW10" s="623"/>
      <c r="CX10" s="623"/>
      <c r="CY10" s="624"/>
      <c r="CZ10" s="625">
        <v>0</v>
      </c>
      <c r="DA10" s="625"/>
      <c r="DB10" s="625"/>
      <c r="DC10" s="625"/>
      <c r="DD10" s="631" t="s">
        <v>248</v>
      </c>
      <c r="DE10" s="623"/>
      <c r="DF10" s="623"/>
      <c r="DG10" s="623"/>
      <c r="DH10" s="623"/>
      <c r="DI10" s="623"/>
      <c r="DJ10" s="623"/>
      <c r="DK10" s="623"/>
      <c r="DL10" s="623"/>
      <c r="DM10" s="623"/>
      <c r="DN10" s="623"/>
      <c r="DO10" s="623"/>
      <c r="DP10" s="624"/>
      <c r="DQ10" s="631">
        <v>3634</v>
      </c>
      <c r="DR10" s="623"/>
      <c r="DS10" s="623"/>
      <c r="DT10" s="623"/>
      <c r="DU10" s="623"/>
      <c r="DV10" s="623"/>
      <c r="DW10" s="623"/>
      <c r="DX10" s="623"/>
      <c r="DY10" s="623"/>
      <c r="DZ10" s="623"/>
      <c r="EA10" s="623"/>
      <c r="EB10" s="623"/>
      <c r="EC10" s="632"/>
    </row>
    <row r="11" spans="2:143" ht="11.25" customHeight="1" x14ac:dyDescent="0.15">
      <c r="B11" s="619" t="s">
        <v>249</v>
      </c>
      <c r="C11" s="620"/>
      <c r="D11" s="620"/>
      <c r="E11" s="620"/>
      <c r="F11" s="620"/>
      <c r="G11" s="620"/>
      <c r="H11" s="620"/>
      <c r="I11" s="620"/>
      <c r="J11" s="620"/>
      <c r="K11" s="620"/>
      <c r="L11" s="620"/>
      <c r="M11" s="620"/>
      <c r="N11" s="620"/>
      <c r="O11" s="620"/>
      <c r="P11" s="620"/>
      <c r="Q11" s="621"/>
      <c r="R11" s="622">
        <v>248832</v>
      </c>
      <c r="S11" s="623"/>
      <c r="T11" s="623"/>
      <c r="U11" s="623"/>
      <c r="V11" s="623"/>
      <c r="W11" s="623"/>
      <c r="X11" s="623"/>
      <c r="Y11" s="624"/>
      <c r="Z11" s="627">
        <v>1.7</v>
      </c>
      <c r="AA11" s="628"/>
      <c r="AB11" s="628"/>
      <c r="AC11" s="634"/>
      <c r="AD11" s="631">
        <v>248832</v>
      </c>
      <c r="AE11" s="623"/>
      <c r="AF11" s="623"/>
      <c r="AG11" s="623"/>
      <c r="AH11" s="623"/>
      <c r="AI11" s="623"/>
      <c r="AJ11" s="623"/>
      <c r="AK11" s="624"/>
      <c r="AL11" s="627">
        <v>3.5</v>
      </c>
      <c r="AM11" s="628"/>
      <c r="AN11" s="628"/>
      <c r="AO11" s="629"/>
      <c r="AP11" s="619" t="s">
        <v>250</v>
      </c>
      <c r="AQ11" s="620"/>
      <c r="AR11" s="620"/>
      <c r="AS11" s="620"/>
      <c r="AT11" s="620"/>
      <c r="AU11" s="620"/>
      <c r="AV11" s="620"/>
      <c r="AW11" s="620"/>
      <c r="AX11" s="620"/>
      <c r="AY11" s="620"/>
      <c r="AZ11" s="620"/>
      <c r="BA11" s="620"/>
      <c r="BB11" s="620"/>
      <c r="BC11" s="620"/>
      <c r="BD11" s="620"/>
      <c r="BE11" s="620"/>
      <c r="BF11" s="621"/>
      <c r="BG11" s="622">
        <v>17197</v>
      </c>
      <c r="BH11" s="623"/>
      <c r="BI11" s="623"/>
      <c r="BJ11" s="623"/>
      <c r="BK11" s="623"/>
      <c r="BL11" s="623"/>
      <c r="BM11" s="623"/>
      <c r="BN11" s="624"/>
      <c r="BO11" s="625">
        <v>1.5</v>
      </c>
      <c r="BP11" s="625"/>
      <c r="BQ11" s="625"/>
      <c r="BR11" s="625"/>
      <c r="BS11" s="626">
        <v>4913</v>
      </c>
      <c r="BT11" s="626"/>
      <c r="BU11" s="626"/>
      <c r="BV11" s="626"/>
      <c r="BW11" s="626"/>
      <c r="BX11" s="626"/>
      <c r="BY11" s="626"/>
      <c r="BZ11" s="626"/>
      <c r="CA11" s="626"/>
      <c r="CB11" s="630"/>
      <c r="CD11" s="619" t="s">
        <v>251</v>
      </c>
      <c r="CE11" s="620"/>
      <c r="CF11" s="620"/>
      <c r="CG11" s="620"/>
      <c r="CH11" s="620"/>
      <c r="CI11" s="620"/>
      <c r="CJ11" s="620"/>
      <c r="CK11" s="620"/>
      <c r="CL11" s="620"/>
      <c r="CM11" s="620"/>
      <c r="CN11" s="620"/>
      <c r="CO11" s="620"/>
      <c r="CP11" s="620"/>
      <c r="CQ11" s="621"/>
      <c r="CR11" s="622">
        <v>1496700</v>
      </c>
      <c r="CS11" s="623"/>
      <c r="CT11" s="623"/>
      <c r="CU11" s="623"/>
      <c r="CV11" s="623"/>
      <c r="CW11" s="623"/>
      <c r="CX11" s="623"/>
      <c r="CY11" s="624"/>
      <c r="CZ11" s="625">
        <v>10.8</v>
      </c>
      <c r="DA11" s="625"/>
      <c r="DB11" s="625"/>
      <c r="DC11" s="625"/>
      <c r="DD11" s="631">
        <v>421238</v>
      </c>
      <c r="DE11" s="623"/>
      <c r="DF11" s="623"/>
      <c r="DG11" s="623"/>
      <c r="DH11" s="623"/>
      <c r="DI11" s="623"/>
      <c r="DJ11" s="623"/>
      <c r="DK11" s="623"/>
      <c r="DL11" s="623"/>
      <c r="DM11" s="623"/>
      <c r="DN11" s="623"/>
      <c r="DO11" s="623"/>
      <c r="DP11" s="624"/>
      <c r="DQ11" s="631">
        <v>775693</v>
      </c>
      <c r="DR11" s="623"/>
      <c r="DS11" s="623"/>
      <c r="DT11" s="623"/>
      <c r="DU11" s="623"/>
      <c r="DV11" s="623"/>
      <c r="DW11" s="623"/>
      <c r="DX11" s="623"/>
      <c r="DY11" s="623"/>
      <c r="DZ11" s="623"/>
      <c r="EA11" s="623"/>
      <c r="EB11" s="623"/>
      <c r="EC11" s="632"/>
    </row>
    <row r="12" spans="2:143" ht="11.25" customHeight="1" x14ac:dyDescent="0.15">
      <c r="B12" s="619" t="s">
        <v>252</v>
      </c>
      <c r="C12" s="620"/>
      <c r="D12" s="620"/>
      <c r="E12" s="620"/>
      <c r="F12" s="620"/>
      <c r="G12" s="620"/>
      <c r="H12" s="620"/>
      <c r="I12" s="620"/>
      <c r="J12" s="620"/>
      <c r="K12" s="620"/>
      <c r="L12" s="620"/>
      <c r="M12" s="620"/>
      <c r="N12" s="620"/>
      <c r="O12" s="620"/>
      <c r="P12" s="620"/>
      <c r="Q12" s="621"/>
      <c r="R12" s="622" t="s">
        <v>177</v>
      </c>
      <c r="S12" s="623"/>
      <c r="T12" s="623"/>
      <c r="U12" s="623"/>
      <c r="V12" s="623"/>
      <c r="W12" s="623"/>
      <c r="X12" s="623"/>
      <c r="Y12" s="624"/>
      <c r="Z12" s="625" t="s">
        <v>248</v>
      </c>
      <c r="AA12" s="625"/>
      <c r="AB12" s="625"/>
      <c r="AC12" s="625"/>
      <c r="AD12" s="626" t="s">
        <v>131</v>
      </c>
      <c r="AE12" s="626"/>
      <c r="AF12" s="626"/>
      <c r="AG12" s="626"/>
      <c r="AH12" s="626"/>
      <c r="AI12" s="626"/>
      <c r="AJ12" s="626"/>
      <c r="AK12" s="626"/>
      <c r="AL12" s="627" t="s">
        <v>248</v>
      </c>
      <c r="AM12" s="628"/>
      <c r="AN12" s="628"/>
      <c r="AO12" s="629"/>
      <c r="AP12" s="619" t="s">
        <v>253</v>
      </c>
      <c r="AQ12" s="620"/>
      <c r="AR12" s="620"/>
      <c r="AS12" s="620"/>
      <c r="AT12" s="620"/>
      <c r="AU12" s="620"/>
      <c r="AV12" s="620"/>
      <c r="AW12" s="620"/>
      <c r="AX12" s="620"/>
      <c r="AY12" s="620"/>
      <c r="AZ12" s="620"/>
      <c r="BA12" s="620"/>
      <c r="BB12" s="620"/>
      <c r="BC12" s="620"/>
      <c r="BD12" s="620"/>
      <c r="BE12" s="620"/>
      <c r="BF12" s="621"/>
      <c r="BG12" s="622">
        <v>626447</v>
      </c>
      <c r="BH12" s="623"/>
      <c r="BI12" s="623"/>
      <c r="BJ12" s="623"/>
      <c r="BK12" s="623"/>
      <c r="BL12" s="623"/>
      <c r="BM12" s="623"/>
      <c r="BN12" s="624"/>
      <c r="BO12" s="625">
        <v>55.4</v>
      </c>
      <c r="BP12" s="625"/>
      <c r="BQ12" s="625"/>
      <c r="BR12" s="625"/>
      <c r="BS12" s="626">
        <v>22023</v>
      </c>
      <c r="BT12" s="626"/>
      <c r="BU12" s="626"/>
      <c r="BV12" s="626"/>
      <c r="BW12" s="626"/>
      <c r="BX12" s="626"/>
      <c r="BY12" s="626"/>
      <c r="BZ12" s="626"/>
      <c r="CA12" s="626"/>
      <c r="CB12" s="630"/>
      <c r="CD12" s="619" t="s">
        <v>254</v>
      </c>
      <c r="CE12" s="620"/>
      <c r="CF12" s="620"/>
      <c r="CG12" s="620"/>
      <c r="CH12" s="620"/>
      <c r="CI12" s="620"/>
      <c r="CJ12" s="620"/>
      <c r="CK12" s="620"/>
      <c r="CL12" s="620"/>
      <c r="CM12" s="620"/>
      <c r="CN12" s="620"/>
      <c r="CO12" s="620"/>
      <c r="CP12" s="620"/>
      <c r="CQ12" s="621"/>
      <c r="CR12" s="622">
        <v>352616</v>
      </c>
      <c r="CS12" s="623"/>
      <c r="CT12" s="623"/>
      <c r="CU12" s="623"/>
      <c r="CV12" s="623"/>
      <c r="CW12" s="623"/>
      <c r="CX12" s="623"/>
      <c r="CY12" s="624"/>
      <c r="CZ12" s="625">
        <v>2.5</v>
      </c>
      <c r="DA12" s="625"/>
      <c r="DB12" s="625"/>
      <c r="DC12" s="625"/>
      <c r="DD12" s="631">
        <v>39194</v>
      </c>
      <c r="DE12" s="623"/>
      <c r="DF12" s="623"/>
      <c r="DG12" s="623"/>
      <c r="DH12" s="623"/>
      <c r="DI12" s="623"/>
      <c r="DJ12" s="623"/>
      <c r="DK12" s="623"/>
      <c r="DL12" s="623"/>
      <c r="DM12" s="623"/>
      <c r="DN12" s="623"/>
      <c r="DO12" s="623"/>
      <c r="DP12" s="624"/>
      <c r="DQ12" s="631">
        <v>277746</v>
      </c>
      <c r="DR12" s="623"/>
      <c r="DS12" s="623"/>
      <c r="DT12" s="623"/>
      <c r="DU12" s="623"/>
      <c r="DV12" s="623"/>
      <c r="DW12" s="623"/>
      <c r="DX12" s="623"/>
      <c r="DY12" s="623"/>
      <c r="DZ12" s="623"/>
      <c r="EA12" s="623"/>
      <c r="EB12" s="623"/>
      <c r="EC12" s="632"/>
    </row>
    <row r="13" spans="2:143" ht="11.25" customHeight="1" x14ac:dyDescent="0.15">
      <c r="B13" s="619" t="s">
        <v>255</v>
      </c>
      <c r="C13" s="620"/>
      <c r="D13" s="620"/>
      <c r="E13" s="620"/>
      <c r="F13" s="620"/>
      <c r="G13" s="620"/>
      <c r="H13" s="620"/>
      <c r="I13" s="620"/>
      <c r="J13" s="620"/>
      <c r="K13" s="620"/>
      <c r="L13" s="620"/>
      <c r="M13" s="620"/>
      <c r="N13" s="620"/>
      <c r="O13" s="620"/>
      <c r="P13" s="620"/>
      <c r="Q13" s="621"/>
      <c r="R13" s="622" t="s">
        <v>248</v>
      </c>
      <c r="S13" s="623"/>
      <c r="T13" s="623"/>
      <c r="U13" s="623"/>
      <c r="V13" s="623"/>
      <c r="W13" s="623"/>
      <c r="X13" s="623"/>
      <c r="Y13" s="624"/>
      <c r="Z13" s="625" t="s">
        <v>248</v>
      </c>
      <c r="AA13" s="625"/>
      <c r="AB13" s="625"/>
      <c r="AC13" s="625"/>
      <c r="AD13" s="626" t="s">
        <v>131</v>
      </c>
      <c r="AE13" s="626"/>
      <c r="AF13" s="626"/>
      <c r="AG13" s="626"/>
      <c r="AH13" s="626"/>
      <c r="AI13" s="626"/>
      <c r="AJ13" s="626"/>
      <c r="AK13" s="626"/>
      <c r="AL13" s="627" t="s">
        <v>131</v>
      </c>
      <c r="AM13" s="628"/>
      <c r="AN13" s="628"/>
      <c r="AO13" s="629"/>
      <c r="AP13" s="619" t="s">
        <v>256</v>
      </c>
      <c r="AQ13" s="620"/>
      <c r="AR13" s="620"/>
      <c r="AS13" s="620"/>
      <c r="AT13" s="620"/>
      <c r="AU13" s="620"/>
      <c r="AV13" s="620"/>
      <c r="AW13" s="620"/>
      <c r="AX13" s="620"/>
      <c r="AY13" s="620"/>
      <c r="AZ13" s="620"/>
      <c r="BA13" s="620"/>
      <c r="BB13" s="620"/>
      <c r="BC13" s="620"/>
      <c r="BD13" s="620"/>
      <c r="BE13" s="620"/>
      <c r="BF13" s="621"/>
      <c r="BG13" s="622">
        <v>623422</v>
      </c>
      <c r="BH13" s="623"/>
      <c r="BI13" s="623"/>
      <c r="BJ13" s="623"/>
      <c r="BK13" s="623"/>
      <c r="BL13" s="623"/>
      <c r="BM13" s="623"/>
      <c r="BN13" s="624"/>
      <c r="BO13" s="625">
        <v>55.1</v>
      </c>
      <c r="BP13" s="625"/>
      <c r="BQ13" s="625"/>
      <c r="BR13" s="625"/>
      <c r="BS13" s="626">
        <v>22023</v>
      </c>
      <c r="BT13" s="626"/>
      <c r="BU13" s="626"/>
      <c r="BV13" s="626"/>
      <c r="BW13" s="626"/>
      <c r="BX13" s="626"/>
      <c r="BY13" s="626"/>
      <c r="BZ13" s="626"/>
      <c r="CA13" s="626"/>
      <c r="CB13" s="630"/>
      <c r="CD13" s="619" t="s">
        <v>257</v>
      </c>
      <c r="CE13" s="620"/>
      <c r="CF13" s="620"/>
      <c r="CG13" s="620"/>
      <c r="CH13" s="620"/>
      <c r="CI13" s="620"/>
      <c r="CJ13" s="620"/>
      <c r="CK13" s="620"/>
      <c r="CL13" s="620"/>
      <c r="CM13" s="620"/>
      <c r="CN13" s="620"/>
      <c r="CO13" s="620"/>
      <c r="CP13" s="620"/>
      <c r="CQ13" s="621"/>
      <c r="CR13" s="622">
        <v>839508</v>
      </c>
      <c r="CS13" s="623"/>
      <c r="CT13" s="623"/>
      <c r="CU13" s="623"/>
      <c r="CV13" s="623"/>
      <c r="CW13" s="623"/>
      <c r="CX13" s="623"/>
      <c r="CY13" s="624"/>
      <c r="CZ13" s="625">
        <v>6.1</v>
      </c>
      <c r="DA13" s="625"/>
      <c r="DB13" s="625"/>
      <c r="DC13" s="625"/>
      <c r="DD13" s="631">
        <v>307202</v>
      </c>
      <c r="DE13" s="623"/>
      <c r="DF13" s="623"/>
      <c r="DG13" s="623"/>
      <c r="DH13" s="623"/>
      <c r="DI13" s="623"/>
      <c r="DJ13" s="623"/>
      <c r="DK13" s="623"/>
      <c r="DL13" s="623"/>
      <c r="DM13" s="623"/>
      <c r="DN13" s="623"/>
      <c r="DO13" s="623"/>
      <c r="DP13" s="624"/>
      <c r="DQ13" s="631">
        <v>547917</v>
      </c>
      <c r="DR13" s="623"/>
      <c r="DS13" s="623"/>
      <c r="DT13" s="623"/>
      <c r="DU13" s="623"/>
      <c r="DV13" s="623"/>
      <c r="DW13" s="623"/>
      <c r="DX13" s="623"/>
      <c r="DY13" s="623"/>
      <c r="DZ13" s="623"/>
      <c r="EA13" s="623"/>
      <c r="EB13" s="623"/>
      <c r="EC13" s="632"/>
    </row>
    <row r="14" spans="2:143" ht="11.25" customHeight="1" x14ac:dyDescent="0.15">
      <c r="B14" s="619" t="s">
        <v>258</v>
      </c>
      <c r="C14" s="620"/>
      <c r="D14" s="620"/>
      <c r="E14" s="620"/>
      <c r="F14" s="620"/>
      <c r="G14" s="620"/>
      <c r="H14" s="620"/>
      <c r="I14" s="620"/>
      <c r="J14" s="620"/>
      <c r="K14" s="620"/>
      <c r="L14" s="620"/>
      <c r="M14" s="620"/>
      <c r="N14" s="620"/>
      <c r="O14" s="620"/>
      <c r="P14" s="620"/>
      <c r="Q14" s="621"/>
      <c r="R14" s="622" t="s">
        <v>131</v>
      </c>
      <c r="S14" s="623"/>
      <c r="T14" s="623"/>
      <c r="U14" s="623"/>
      <c r="V14" s="623"/>
      <c r="W14" s="623"/>
      <c r="X14" s="623"/>
      <c r="Y14" s="624"/>
      <c r="Z14" s="625" t="s">
        <v>131</v>
      </c>
      <c r="AA14" s="625"/>
      <c r="AB14" s="625"/>
      <c r="AC14" s="625"/>
      <c r="AD14" s="626" t="s">
        <v>131</v>
      </c>
      <c r="AE14" s="626"/>
      <c r="AF14" s="626"/>
      <c r="AG14" s="626"/>
      <c r="AH14" s="626"/>
      <c r="AI14" s="626"/>
      <c r="AJ14" s="626"/>
      <c r="AK14" s="626"/>
      <c r="AL14" s="627" t="s">
        <v>131</v>
      </c>
      <c r="AM14" s="628"/>
      <c r="AN14" s="628"/>
      <c r="AO14" s="629"/>
      <c r="AP14" s="619" t="s">
        <v>259</v>
      </c>
      <c r="AQ14" s="620"/>
      <c r="AR14" s="620"/>
      <c r="AS14" s="620"/>
      <c r="AT14" s="620"/>
      <c r="AU14" s="620"/>
      <c r="AV14" s="620"/>
      <c r="AW14" s="620"/>
      <c r="AX14" s="620"/>
      <c r="AY14" s="620"/>
      <c r="AZ14" s="620"/>
      <c r="BA14" s="620"/>
      <c r="BB14" s="620"/>
      <c r="BC14" s="620"/>
      <c r="BD14" s="620"/>
      <c r="BE14" s="620"/>
      <c r="BF14" s="621"/>
      <c r="BG14" s="622">
        <v>49881</v>
      </c>
      <c r="BH14" s="623"/>
      <c r="BI14" s="623"/>
      <c r="BJ14" s="623"/>
      <c r="BK14" s="623"/>
      <c r="BL14" s="623"/>
      <c r="BM14" s="623"/>
      <c r="BN14" s="624"/>
      <c r="BO14" s="625">
        <v>4.4000000000000004</v>
      </c>
      <c r="BP14" s="625"/>
      <c r="BQ14" s="625"/>
      <c r="BR14" s="625"/>
      <c r="BS14" s="626" t="s">
        <v>248</v>
      </c>
      <c r="BT14" s="626"/>
      <c r="BU14" s="626"/>
      <c r="BV14" s="626"/>
      <c r="BW14" s="626"/>
      <c r="BX14" s="626"/>
      <c r="BY14" s="626"/>
      <c r="BZ14" s="626"/>
      <c r="CA14" s="626"/>
      <c r="CB14" s="630"/>
      <c r="CD14" s="619" t="s">
        <v>260</v>
      </c>
      <c r="CE14" s="620"/>
      <c r="CF14" s="620"/>
      <c r="CG14" s="620"/>
      <c r="CH14" s="620"/>
      <c r="CI14" s="620"/>
      <c r="CJ14" s="620"/>
      <c r="CK14" s="620"/>
      <c r="CL14" s="620"/>
      <c r="CM14" s="620"/>
      <c r="CN14" s="620"/>
      <c r="CO14" s="620"/>
      <c r="CP14" s="620"/>
      <c r="CQ14" s="621"/>
      <c r="CR14" s="622">
        <v>419093</v>
      </c>
      <c r="CS14" s="623"/>
      <c r="CT14" s="623"/>
      <c r="CU14" s="623"/>
      <c r="CV14" s="623"/>
      <c r="CW14" s="623"/>
      <c r="CX14" s="623"/>
      <c r="CY14" s="624"/>
      <c r="CZ14" s="625">
        <v>3</v>
      </c>
      <c r="DA14" s="625"/>
      <c r="DB14" s="625"/>
      <c r="DC14" s="625"/>
      <c r="DD14" s="631">
        <v>9295</v>
      </c>
      <c r="DE14" s="623"/>
      <c r="DF14" s="623"/>
      <c r="DG14" s="623"/>
      <c r="DH14" s="623"/>
      <c r="DI14" s="623"/>
      <c r="DJ14" s="623"/>
      <c r="DK14" s="623"/>
      <c r="DL14" s="623"/>
      <c r="DM14" s="623"/>
      <c r="DN14" s="623"/>
      <c r="DO14" s="623"/>
      <c r="DP14" s="624"/>
      <c r="DQ14" s="631">
        <v>396359</v>
      </c>
      <c r="DR14" s="623"/>
      <c r="DS14" s="623"/>
      <c r="DT14" s="623"/>
      <c r="DU14" s="623"/>
      <c r="DV14" s="623"/>
      <c r="DW14" s="623"/>
      <c r="DX14" s="623"/>
      <c r="DY14" s="623"/>
      <c r="DZ14" s="623"/>
      <c r="EA14" s="623"/>
      <c r="EB14" s="623"/>
      <c r="EC14" s="632"/>
    </row>
    <row r="15" spans="2:143" ht="11.25" customHeight="1" x14ac:dyDescent="0.15">
      <c r="B15" s="619" t="s">
        <v>261</v>
      </c>
      <c r="C15" s="620"/>
      <c r="D15" s="620"/>
      <c r="E15" s="620"/>
      <c r="F15" s="620"/>
      <c r="G15" s="620"/>
      <c r="H15" s="620"/>
      <c r="I15" s="620"/>
      <c r="J15" s="620"/>
      <c r="K15" s="620"/>
      <c r="L15" s="620"/>
      <c r="M15" s="620"/>
      <c r="N15" s="620"/>
      <c r="O15" s="620"/>
      <c r="P15" s="620"/>
      <c r="Q15" s="621"/>
      <c r="R15" s="622" t="s">
        <v>131</v>
      </c>
      <c r="S15" s="623"/>
      <c r="T15" s="623"/>
      <c r="U15" s="623"/>
      <c r="V15" s="623"/>
      <c r="W15" s="623"/>
      <c r="X15" s="623"/>
      <c r="Y15" s="624"/>
      <c r="Z15" s="625" t="s">
        <v>131</v>
      </c>
      <c r="AA15" s="625"/>
      <c r="AB15" s="625"/>
      <c r="AC15" s="625"/>
      <c r="AD15" s="626" t="s">
        <v>131</v>
      </c>
      <c r="AE15" s="626"/>
      <c r="AF15" s="626"/>
      <c r="AG15" s="626"/>
      <c r="AH15" s="626"/>
      <c r="AI15" s="626"/>
      <c r="AJ15" s="626"/>
      <c r="AK15" s="626"/>
      <c r="AL15" s="627" t="s">
        <v>131</v>
      </c>
      <c r="AM15" s="628"/>
      <c r="AN15" s="628"/>
      <c r="AO15" s="629"/>
      <c r="AP15" s="619" t="s">
        <v>262</v>
      </c>
      <c r="AQ15" s="620"/>
      <c r="AR15" s="620"/>
      <c r="AS15" s="620"/>
      <c r="AT15" s="620"/>
      <c r="AU15" s="620"/>
      <c r="AV15" s="620"/>
      <c r="AW15" s="620"/>
      <c r="AX15" s="620"/>
      <c r="AY15" s="620"/>
      <c r="AZ15" s="620"/>
      <c r="BA15" s="620"/>
      <c r="BB15" s="620"/>
      <c r="BC15" s="620"/>
      <c r="BD15" s="620"/>
      <c r="BE15" s="620"/>
      <c r="BF15" s="621"/>
      <c r="BG15" s="622">
        <v>48912</v>
      </c>
      <c r="BH15" s="623"/>
      <c r="BI15" s="623"/>
      <c r="BJ15" s="623"/>
      <c r="BK15" s="623"/>
      <c r="BL15" s="623"/>
      <c r="BM15" s="623"/>
      <c r="BN15" s="624"/>
      <c r="BO15" s="625">
        <v>4.3</v>
      </c>
      <c r="BP15" s="625"/>
      <c r="BQ15" s="625"/>
      <c r="BR15" s="625"/>
      <c r="BS15" s="626" t="s">
        <v>177</v>
      </c>
      <c r="BT15" s="626"/>
      <c r="BU15" s="626"/>
      <c r="BV15" s="626"/>
      <c r="BW15" s="626"/>
      <c r="BX15" s="626"/>
      <c r="BY15" s="626"/>
      <c r="BZ15" s="626"/>
      <c r="CA15" s="626"/>
      <c r="CB15" s="630"/>
      <c r="CD15" s="619" t="s">
        <v>263</v>
      </c>
      <c r="CE15" s="620"/>
      <c r="CF15" s="620"/>
      <c r="CG15" s="620"/>
      <c r="CH15" s="620"/>
      <c r="CI15" s="620"/>
      <c r="CJ15" s="620"/>
      <c r="CK15" s="620"/>
      <c r="CL15" s="620"/>
      <c r="CM15" s="620"/>
      <c r="CN15" s="620"/>
      <c r="CO15" s="620"/>
      <c r="CP15" s="620"/>
      <c r="CQ15" s="621"/>
      <c r="CR15" s="622">
        <v>1669604</v>
      </c>
      <c r="CS15" s="623"/>
      <c r="CT15" s="623"/>
      <c r="CU15" s="623"/>
      <c r="CV15" s="623"/>
      <c r="CW15" s="623"/>
      <c r="CX15" s="623"/>
      <c r="CY15" s="624"/>
      <c r="CZ15" s="625">
        <v>12</v>
      </c>
      <c r="DA15" s="625"/>
      <c r="DB15" s="625"/>
      <c r="DC15" s="625"/>
      <c r="DD15" s="631">
        <v>706398</v>
      </c>
      <c r="DE15" s="623"/>
      <c r="DF15" s="623"/>
      <c r="DG15" s="623"/>
      <c r="DH15" s="623"/>
      <c r="DI15" s="623"/>
      <c r="DJ15" s="623"/>
      <c r="DK15" s="623"/>
      <c r="DL15" s="623"/>
      <c r="DM15" s="623"/>
      <c r="DN15" s="623"/>
      <c r="DO15" s="623"/>
      <c r="DP15" s="624"/>
      <c r="DQ15" s="631">
        <v>945617</v>
      </c>
      <c r="DR15" s="623"/>
      <c r="DS15" s="623"/>
      <c r="DT15" s="623"/>
      <c r="DU15" s="623"/>
      <c r="DV15" s="623"/>
      <c r="DW15" s="623"/>
      <c r="DX15" s="623"/>
      <c r="DY15" s="623"/>
      <c r="DZ15" s="623"/>
      <c r="EA15" s="623"/>
      <c r="EB15" s="623"/>
      <c r="EC15" s="632"/>
    </row>
    <row r="16" spans="2:143" ht="11.25" customHeight="1" x14ac:dyDescent="0.15">
      <c r="B16" s="619" t="s">
        <v>264</v>
      </c>
      <c r="C16" s="620"/>
      <c r="D16" s="620"/>
      <c r="E16" s="620"/>
      <c r="F16" s="620"/>
      <c r="G16" s="620"/>
      <c r="H16" s="620"/>
      <c r="I16" s="620"/>
      <c r="J16" s="620"/>
      <c r="K16" s="620"/>
      <c r="L16" s="620"/>
      <c r="M16" s="620"/>
      <c r="N16" s="620"/>
      <c r="O16" s="620"/>
      <c r="P16" s="620"/>
      <c r="Q16" s="621"/>
      <c r="R16" s="622">
        <v>8800</v>
      </c>
      <c r="S16" s="623"/>
      <c r="T16" s="623"/>
      <c r="U16" s="623"/>
      <c r="V16" s="623"/>
      <c r="W16" s="623"/>
      <c r="X16" s="623"/>
      <c r="Y16" s="624"/>
      <c r="Z16" s="625">
        <v>0.1</v>
      </c>
      <c r="AA16" s="625"/>
      <c r="AB16" s="625"/>
      <c r="AC16" s="625"/>
      <c r="AD16" s="626">
        <v>8800</v>
      </c>
      <c r="AE16" s="626"/>
      <c r="AF16" s="626"/>
      <c r="AG16" s="626"/>
      <c r="AH16" s="626"/>
      <c r="AI16" s="626"/>
      <c r="AJ16" s="626"/>
      <c r="AK16" s="626"/>
      <c r="AL16" s="627">
        <v>0.1</v>
      </c>
      <c r="AM16" s="628"/>
      <c r="AN16" s="628"/>
      <c r="AO16" s="629"/>
      <c r="AP16" s="619" t="s">
        <v>265</v>
      </c>
      <c r="AQ16" s="620"/>
      <c r="AR16" s="620"/>
      <c r="AS16" s="620"/>
      <c r="AT16" s="620"/>
      <c r="AU16" s="620"/>
      <c r="AV16" s="620"/>
      <c r="AW16" s="620"/>
      <c r="AX16" s="620"/>
      <c r="AY16" s="620"/>
      <c r="AZ16" s="620"/>
      <c r="BA16" s="620"/>
      <c r="BB16" s="620"/>
      <c r="BC16" s="620"/>
      <c r="BD16" s="620"/>
      <c r="BE16" s="620"/>
      <c r="BF16" s="621"/>
      <c r="BG16" s="622" t="s">
        <v>131</v>
      </c>
      <c r="BH16" s="623"/>
      <c r="BI16" s="623"/>
      <c r="BJ16" s="623"/>
      <c r="BK16" s="623"/>
      <c r="BL16" s="623"/>
      <c r="BM16" s="623"/>
      <c r="BN16" s="624"/>
      <c r="BO16" s="625" t="s">
        <v>177</v>
      </c>
      <c r="BP16" s="625"/>
      <c r="BQ16" s="625"/>
      <c r="BR16" s="625"/>
      <c r="BS16" s="626" t="s">
        <v>248</v>
      </c>
      <c r="BT16" s="626"/>
      <c r="BU16" s="626"/>
      <c r="BV16" s="626"/>
      <c r="BW16" s="626"/>
      <c r="BX16" s="626"/>
      <c r="BY16" s="626"/>
      <c r="BZ16" s="626"/>
      <c r="CA16" s="626"/>
      <c r="CB16" s="630"/>
      <c r="CD16" s="619" t="s">
        <v>266</v>
      </c>
      <c r="CE16" s="620"/>
      <c r="CF16" s="620"/>
      <c r="CG16" s="620"/>
      <c r="CH16" s="620"/>
      <c r="CI16" s="620"/>
      <c r="CJ16" s="620"/>
      <c r="CK16" s="620"/>
      <c r="CL16" s="620"/>
      <c r="CM16" s="620"/>
      <c r="CN16" s="620"/>
      <c r="CO16" s="620"/>
      <c r="CP16" s="620"/>
      <c r="CQ16" s="621"/>
      <c r="CR16" s="622">
        <v>308501</v>
      </c>
      <c r="CS16" s="623"/>
      <c r="CT16" s="623"/>
      <c r="CU16" s="623"/>
      <c r="CV16" s="623"/>
      <c r="CW16" s="623"/>
      <c r="CX16" s="623"/>
      <c r="CY16" s="624"/>
      <c r="CZ16" s="625">
        <v>2.2000000000000002</v>
      </c>
      <c r="DA16" s="625"/>
      <c r="DB16" s="625"/>
      <c r="DC16" s="625"/>
      <c r="DD16" s="631" t="s">
        <v>131</v>
      </c>
      <c r="DE16" s="623"/>
      <c r="DF16" s="623"/>
      <c r="DG16" s="623"/>
      <c r="DH16" s="623"/>
      <c r="DI16" s="623"/>
      <c r="DJ16" s="623"/>
      <c r="DK16" s="623"/>
      <c r="DL16" s="623"/>
      <c r="DM16" s="623"/>
      <c r="DN16" s="623"/>
      <c r="DO16" s="623"/>
      <c r="DP16" s="624"/>
      <c r="DQ16" s="631">
        <v>30114</v>
      </c>
      <c r="DR16" s="623"/>
      <c r="DS16" s="623"/>
      <c r="DT16" s="623"/>
      <c r="DU16" s="623"/>
      <c r="DV16" s="623"/>
      <c r="DW16" s="623"/>
      <c r="DX16" s="623"/>
      <c r="DY16" s="623"/>
      <c r="DZ16" s="623"/>
      <c r="EA16" s="623"/>
      <c r="EB16" s="623"/>
      <c r="EC16" s="632"/>
    </row>
    <row r="17" spans="2:133" ht="11.25" customHeight="1" x14ac:dyDescent="0.15">
      <c r="B17" s="619" t="s">
        <v>267</v>
      </c>
      <c r="C17" s="620"/>
      <c r="D17" s="620"/>
      <c r="E17" s="620"/>
      <c r="F17" s="620"/>
      <c r="G17" s="620"/>
      <c r="H17" s="620"/>
      <c r="I17" s="620"/>
      <c r="J17" s="620"/>
      <c r="K17" s="620"/>
      <c r="L17" s="620"/>
      <c r="M17" s="620"/>
      <c r="N17" s="620"/>
      <c r="O17" s="620"/>
      <c r="P17" s="620"/>
      <c r="Q17" s="621"/>
      <c r="R17" s="622">
        <v>16041</v>
      </c>
      <c r="S17" s="623"/>
      <c r="T17" s="623"/>
      <c r="U17" s="623"/>
      <c r="V17" s="623"/>
      <c r="W17" s="623"/>
      <c r="X17" s="623"/>
      <c r="Y17" s="624"/>
      <c r="Z17" s="625">
        <v>0.1</v>
      </c>
      <c r="AA17" s="625"/>
      <c r="AB17" s="625"/>
      <c r="AC17" s="625"/>
      <c r="AD17" s="626">
        <v>16041</v>
      </c>
      <c r="AE17" s="626"/>
      <c r="AF17" s="626"/>
      <c r="AG17" s="626"/>
      <c r="AH17" s="626"/>
      <c r="AI17" s="626"/>
      <c r="AJ17" s="626"/>
      <c r="AK17" s="626"/>
      <c r="AL17" s="627">
        <v>0.2</v>
      </c>
      <c r="AM17" s="628"/>
      <c r="AN17" s="628"/>
      <c r="AO17" s="629"/>
      <c r="AP17" s="619" t="s">
        <v>268</v>
      </c>
      <c r="AQ17" s="620"/>
      <c r="AR17" s="620"/>
      <c r="AS17" s="620"/>
      <c r="AT17" s="620"/>
      <c r="AU17" s="620"/>
      <c r="AV17" s="620"/>
      <c r="AW17" s="620"/>
      <c r="AX17" s="620"/>
      <c r="AY17" s="620"/>
      <c r="AZ17" s="620"/>
      <c r="BA17" s="620"/>
      <c r="BB17" s="620"/>
      <c r="BC17" s="620"/>
      <c r="BD17" s="620"/>
      <c r="BE17" s="620"/>
      <c r="BF17" s="621"/>
      <c r="BG17" s="622" t="s">
        <v>248</v>
      </c>
      <c r="BH17" s="623"/>
      <c r="BI17" s="623"/>
      <c r="BJ17" s="623"/>
      <c r="BK17" s="623"/>
      <c r="BL17" s="623"/>
      <c r="BM17" s="623"/>
      <c r="BN17" s="624"/>
      <c r="BO17" s="625" t="s">
        <v>131</v>
      </c>
      <c r="BP17" s="625"/>
      <c r="BQ17" s="625"/>
      <c r="BR17" s="625"/>
      <c r="BS17" s="626" t="s">
        <v>131</v>
      </c>
      <c r="BT17" s="626"/>
      <c r="BU17" s="626"/>
      <c r="BV17" s="626"/>
      <c r="BW17" s="626"/>
      <c r="BX17" s="626"/>
      <c r="BY17" s="626"/>
      <c r="BZ17" s="626"/>
      <c r="CA17" s="626"/>
      <c r="CB17" s="630"/>
      <c r="CD17" s="619" t="s">
        <v>269</v>
      </c>
      <c r="CE17" s="620"/>
      <c r="CF17" s="620"/>
      <c r="CG17" s="620"/>
      <c r="CH17" s="620"/>
      <c r="CI17" s="620"/>
      <c r="CJ17" s="620"/>
      <c r="CK17" s="620"/>
      <c r="CL17" s="620"/>
      <c r="CM17" s="620"/>
      <c r="CN17" s="620"/>
      <c r="CO17" s="620"/>
      <c r="CP17" s="620"/>
      <c r="CQ17" s="621"/>
      <c r="CR17" s="622">
        <v>1530738</v>
      </c>
      <c r="CS17" s="623"/>
      <c r="CT17" s="623"/>
      <c r="CU17" s="623"/>
      <c r="CV17" s="623"/>
      <c r="CW17" s="623"/>
      <c r="CX17" s="623"/>
      <c r="CY17" s="624"/>
      <c r="CZ17" s="625">
        <v>11</v>
      </c>
      <c r="DA17" s="625"/>
      <c r="DB17" s="625"/>
      <c r="DC17" s="625"/>
      <c r="DD17" s="631" t="s">
        <v>131</v>
      </c>
      <c r="DE17" s="623"/>
      <c r="DF17" s="623"/>
      <c r="DG17" s="623"/>
      <c r="DH17" s="623"/>
      <c r="DI17" s="623"/>
      <c r="DJ17" s="623"/>
      <c r="DK17" s="623"/>
      <c r="DL17" s="623"/>
      <c r="DM17" s="623"/>
      <c r="DN17" s="623"/>
      <c r="DO17" s="623"/>
      <c r="DP17" s="624"/>
      <c r="DQ17" s="631">
        <v>1479078</v>
      </c>
      <c r="DR17" s="623"/>
      <c r="DS17" s="623"/>
      <c r="DT17" s="623"/>
      <c r="DU17" s="623"/>
      <c r="DV17" s="623"/>
      <c r="DW17" s="623"/>
      <c r="DX17" s="623"/>
      <c r="DY17" s="623"/>
      <c r="DZ17" s="623"/>
      <c r="EA17" s="623"/>
      <c r="EB17" s="623"/>
      <c r="EC17" s="632"/>
    </row>
    <row r="18" spans="2:133" ht="11.25" customHeight="1" x14ac:dyDescent="0.15">
      <c r="B18" s="619" t="s">
        <v>270</v>
      </c>
      <c r="C18" s="620"/>
      <c r="D18" s="620"/>
      <c r="E18" s="620"/>
      <c r="F18" s="620"/>
      <c r="G18" s="620"/>
      <c r="H18" s="620"/>
      <c r="I18" s="620"/>
      <c r="J18" s="620"/>
      <c r="K18" s="620"/>
      <c r="L18" s="620"/>
      <c r="M18" s="620"/>
      <c r="N18" s="620"/>
      <c r="O18" s="620"/>
      <c r="P18" s="620"/>
      <c r="Q18" s="621"/>
      <c r="R18" s="622">
        <v>4805</v>
      </c>
      <c r="S18" s="623"/>
      <c r="T18" s="623"/>
      <c r="U18" s="623"/>
      <c r="V18" s="623"/>
      <c r="W18" s="623"/>
      <c r="X18" s="623"/>
      <c r="Y18" s="624"/>
      <c r="Z18" s="625">
        <v>0</v>
      </c>
      <c r="AA18" s="625"/>
      <c r="AB18" s="625"/>
      <c r="AC18" s="625"/>
      <c r="AD18" s="626">
        <v>4805</v>
      </c>
      <c r="AE18" s="626"/>
      <c r="AF18" s="626"/>
      <c r="AG18" s="626"/>
      <c r="AH18" s="626"/>
      <c r="AI18" s="626"/>
      <c r="AJ18" s="626"/>
      <c r="AK18" s="626"/>
      <c r="AL18" s="627">
        <v>0.1</v>
      </c>
      <c r="AM18" s="628"/>
      <c r="AN18" s="628"/>
      <c r="AO18" s="629"/>
      <c r="AP18" s="619" t="s">
        <v>271</v>
      </c>
      <c r="AQ18" s="620"/>
      <c r="AR18" s="620"/>
      <c r="AS18" s="620"/>
      <c r="AT18" s="620"/>
      <c r="AU18" s="620"/>
      <c r="AV18" s="620"/>
      <c r="AW18" s="620"/>
      <c r="AX18" s="620"/>
      <c r="AY18" s="620"/>
      <c r="AZ18" s="620"/>
      <c r="BA18" s="620"/>
      <c r="BB18" s="620"/>
      <c r="BC18" s="620"/>
      <c r="BD18" s="620"/>
      <c r="BE18" s="620"/>
      <c r="BF18" s="621"/>
      <c r="BG18" s="622" t="s">
        <v>131</v>
      </c>
      <c r="BH18" s="623"/>
      <c r="BI18" s="623"/>
      <c r="BJ18" s="623"/>
      <c r="BK18" s="623"/>
      <c r="BL18" s="623"/>
      <c r="BM18" s="623"/>
      <c r="BN18" s="624"/>
      <c r="BO18" s="625" t="s">
        <v>131</v>
      </c>
      <c r="BP18" s="625"/>
      <c r="BQ18" s="625"/>
      <c r="BR18" s="625"/>
      <c r="BS18" s="626" t="s">
        <v>131</v>
      </c>
      <c r="BT18" s="626"/>
      <c r="BU18" s="626"/>
      <c r="BV18" s="626"/>
      <c r="BW18" s="626"/>
      <c r="BX18" s="626"/>
      <c r="BY18" s="626"/>
      <c r="BZ18" s="626"/>
      <c r="CA18" s="626"/>
      <c r="CB18" s="630"/>
      <c r="CD18" s="619" t="s">
        <v>272</v>
      </c>
      <c r="CE18" s="620"/>
      <c r="CF18" s="620"/>
      <c r="CG18" s="620"/>
      <c r="CH18" s="620"/>
      <c r="CI18" s="620"/>
      <c r="CJ18" s="620"/>
      <c r="CK18" s="620"/>
      <c r="CL18" s="620"/>
      <c r="CM18" s="620"/>
      <c r="CN18" s="620"/>
      <c r="CO18" s="620"/>
      <c r="CP18" s="620"/>
      <c r="CQ18" s="621"/>
      <c r="CR18" s="622" t="s">
        <v>131</v>
      </c>
      <c r="CS18" s="623"/>
      <c r="CT18" s="623"/>
      <c r="CU18" s="623"/>
      <c r="CV18" s="623"/>
      <c r="CW18" s="623"/>
      <c r="CX18" s="623"/>
      <c r="CY18" s="624"/>
      <c r="CZ18" s="625" t="s">
        <v>131</v>
      </c>
      <c r="DA18" s="625"/>
      <c r="DB18" s="625"/>
      <c r="DC18" s="625"/>
      <c r="DD18" s="631" t="s">
        <v>131</v>
      </c>
      <c r="DE18" s="623"/>
      <c r="DF18" s="623"/>
      <c r="DG18" s="623"/>
      <c r="DH18" s="623"/>
      <c r="DI18" s="623"/>
      <c r="DJ18" s="623"/>
      <c r="DK18" s="623"/>
      <c r="DL18" s="623"/>
      <c r="DM18" s="623"/>
      <c r="DN18" s="623"/>
      <c r="DO18" s="623"/>
      <c r="DP18" s="624"/>
      <c r="DQ18" s="631" t="s">
        <v>177</v>
      </c>
      <c r="DR18" s="623"/>
      <c r="DS18" s="623"/>
      <c r="DT18" s="623"/>
      <c r="DU18" s="623"/>
      <c r="DV18" s="623"/>
      <c r="DW18" s="623"/>
      <c r="DX18" s="623"/>
      <c r="DY18" s="623"/>
      <c r="DZ18" s="623"/>
      <c r="EA18" s="623"/>
      <c r="EB18" s="623"/>
      <c r="EC18" s="632"/>
    </row>
    <row r="19" spans="2:133" ht="11.25" customHeight="1" x14ac:dyDescent="0.15">
      <c r="B19" s="619" t="s">
        <v>273</v>
      </c>
      <c r="C19" s="620"/>
      <c r="D19" s="620"/>
      <c r="E19" s="620"/>
      <c r="F19" s="620"/>
      <c r="G19" s="620"/>
      <c r="H19" s="620"/>
      <c r="I19" s="620"/>
      <c r="J19" s="620"/>
      <c r="K19" s="620"/>
      <c r="L19" s="620"/>
      <c r="M19" s="620"/>
      <c r="N19" s="620"/>
      <c r="O19" s="620"/>
      <c r="P19" s="620"/>
      <c r="Q19" s="621"/>
      <c r="R19" s="622">
        <v>4606</v>
      </c>
      <c r="S19" s="623"/>
      <c r="T19" s="623"/>
      <c r="U19" s="623"/>
      <c r="V19" s="623"/>
      <c r="W19" s="623"/>
      <c r="X19" s="623"/>
      <c r="Y19" s="624"/>
      <c r="Z19" s="625">
        <v>0</v>
      </c>
      <c r="AA19" s="625"/>
      <c r="AB19" s="625"/>
      <c r="AC19" s="625"/>
      <c r="AD19" s="626">
        <v>4606</v>
      </c>
      <c r="AE19" s="626"/>
      <c r="AF19" s="626"/>
      <c r="AG19" s="626"/>
      <c r="AH19" s="626"/>
      <c r="AI19" s="626"/>
      <c r="AJ19" s="626"/>
      <c r="AK19" s="626"/>
      <c r="AL19" s="627">
        <v>0.1</v>
      </c>
      <c r="AM19" s="628"/>
      <c r="AN19" s="628"/>
      <c r="AO19" s="629"/>
      <c r="AP19" s="619" t="s">
        <v>274</v>
      </c>
      <c r="AQ19" s="620"/>
      <c r="AR19" s="620"/>
      <c r="AS19" s="620"/>
      <c r="AT19" s="620"/>
      <c r="AU19" s="620"/>
      <c r="AV19" s="620"/>
      <c r="AW19" s="620"/>
      <c r="AX19" s="620"/>
      <c r="AY19" s="620"/>
      <c r="AZ19" s="620"/>
      <c r="BA19" s="620"/>
      <c r="BB19" s="620"/>
      <c r="BC19" s="620"/>
      <c r="BD19" s="620"/>
      <c r="BE19" s="620"/>
      <c r="BF19" s="621"/>
      <c r="BG19" s="622" t="s">
        <v>248</v>
      </c>
      <c r="BH19" s="623"/>
      <c r="BI19" s="623"/>
      <c r="BJ19" s="623"/>
      <c r="BK19" s="623"/>
      <c r="BL19" s="623"/>
      <c r="BM19" s="623"/>
      <c r="BN19" s="624"/>
      <c r="BO19" s="625" t="s">
        <v>131</v>
      </c>
      <c r="BP19" s="625"/>
      <c r="BQ19" s="625"/>
      <c r="BR19" s="625"/>
      <c r="BS19" s="626" t="s">
        <v>131</v>
      </c>
      <c r="BT19" s="626"/>
      <c r="BU19" s="626"/>
      <c r="BV19" s="626"/>
      <c r="BW19" s="626"/>
      <c r="BX19" s="626"/>
      <c r="BY19" s="626"/>
      <c r="BZ19" s="626"/>
      <c r="CA19" s="626"/>
      <c r="CB19" s="630"/>
      <c r="CD19" s="619" t="s">
        <v>275</v>
      </c>
      <c r="CE19" s="620"/>
      <c r="CF19" s="620"/>
      <c r="CG19" s="620"/>
      <c r="CH19" s="620"/>
      <c r="CI19" s="620"/>
      <c r="CJ19" s="620"/>
      <c r="CK19" s="620"/>
      <c r="CL19" s="620"/>
      <c r="CM19" s="620"/>
      <c r="CN19" s="620"/>
      <c r="CO19" s="620"/>
      <c r="CP19" s="620"/>
      <c r="CQ19" s="621"/>
      <c r="CR19" s="622" t="s">
        <v>131</v>
      </c>
      <c r="CS19" s="623"/>
      <c r="CT19" s="623"/>
      <c r="CU19" s="623"/>
      <c r="CV19" s="623"/>
      <c r="CW19" s="623"/>
      <c r="CX19" s="623"/>
      <c r="CY19" s="624"/>
      <c r="CZ19" s="625" t="s">
        <v>131</v>
      </c>
      <c r="DA19" s="625"/>
      <c r="DB19" s="625"/>
      <c r="DC19" s="625"/>
      <c r="DD19" s="631" t="s">
        <v>248</v>
      </c>
      <c r="DE19" s="623"/>
      <c r="DF19" s="623"/>
      <c r="DG19" s="623"/>
      <c r="DH19" s="623"/>
      <c r="DI19" s="623"/>
      <c r="DJ19" s="623"/>
      <c r="DK19" s="623"/>
      <c r="DL19" s="623"/>
      <c r="DM19" s="623"/>
      <c r="DN19" s="623"/>
      <c r="DO19" s="623"/>
      <c r="DP19" s="624"/>
      <c r="DQ19" s="631" t="s">
        <v>131</v>
      </c>
      <c r="DR19" s="623"/>
      <c r="DS19" s="623"/>
      <c r="DT19" s="623"/>
      <c r="DU19" s="623"/>
      <c r="DV19" s="623"/>
      <c r="DW19" s="623"/>
      <c r="DX19" s="623"/>
      <c r="DY19" s="623"/>
      <c r="DZ19" s="623"/>
      <c r="EA19" s="623"/>
      <c r="EB19" s="623"/>
      <c r="EC19" s="632"/>
    </row>
    <row r="20" spans="2:133" ht="11.25" customHeight="1" x14ac:dyDescent="0.15">
      <c r="B20" s="635" t="s">
        <v>276</v>
      </c>
      <c r="C20" s="636"/>
      <c r="D20" s="636"/>
      <c r="E20" s="636"/>
      <c r="F20" s="636"/>
      <c r="G20" s="636"/>
      <c r="H20" s="636"/>
      <c r="I20" s="636"/>
      <c r="J20" s="636"/>
      <c r="K20" s="636"/>
      <c r="L20" s="636"/>
      <c r="M20" s="636"/>
      <c r="N20" s="636"/>
      <c r="O20" s="636"/>
      <c r="P20" s="636"/>
      <c r="Q20" s="637"/>
      <c r="R20" s="622">
        <v>199</v>
      </c>
      <c r="S20" s="623"/>
      <c r="T20" s="623"/>
      <c r="U20" s="623"/>
      <c r="V20" s="623"/>
      <c r="W20" s="623"/>
      <c r="X20" s="623"/>
      <c r="Y20" s="624"/>
      <c r="Z20" s="625">
        <v>0</v>
      </c>
      <c r="AA20" s="625"/>
      <c r="AB20" s="625"/>
      <c r="AC20" s="625"/>
      <c r="AD20" s="626">
        <v>199</v>
      </c>
      <c r="AE20" s="626"/>
      <c r="AF20" s="626"/>
      <c r="AG20" s="626"/>
      <c r="AH20" s="626"/>
      <c r="AI20" s="626"/>
      <c r="AJ20" s="626"/>
      <c r="AK20" s="626"/>
      <c r="AL20" s="627">
        <v>0</v>
      </c>
      <c r="AM20" s="628"/>
      <c r="AN20" s="628"/>
      <c r="AO20" s="629"/>
      <c r="AP20" s="619" t="s">
        <v>277</v>
      </c>
      <c r="AQ20" s="620"/>
      <c r="AR20" s="620"/>
      <c r="AS20" s="620"/>
      <c r="AT20" s="620"/>
      <c r="AU20" s="620"/>
      <c r="AV20" s="620"/>
      <c r="AW20" s="620"/>
      <c r="AX20" s="620"/>
      <c r="AY20" s="620"/>
      <c r="AZ20" s="620"/>
      <c r="BA20" s="620"/>
      <c r="BB20" s="620"/>
      <c r="BC20" s="620"/>
      <c r="BD20" s="620"/>
      <c r="BE20" s="620"/>
      <c r="BF20" s="621"/>
      <c r="BG20" s="622" t="s">
        <v>131</v>
      </c>
      <c r="BH20" s="623"/>
      <c r="BI20" s="623"/>
      <c r="BJ20" s="623"/>
      <c r="BK20" s="623"/>
      <c r="BL20" s="623"/>
      <c r="BM20" s="623"/>
      <c r="BN20" s="624"/>
      <c r="BO20" s="625" t="s">
        <v>131</v>
      </c>
      <c r="BP20" s="625"/>
      <c r="BQ20" s="625"/>
      <c r="BR20" s="625"/>
      <c r="BS20" s="626" t="s">
        <v>131</v>
      </c>
      <c r="BT20" s="626"/>
      <c r="BU20" s="626"/>
      <c r="BV20" s="626"/>
      <c r="BW20" s="626"/>
      <c r="BX20" s="626"/>
      <c r="BY20" s="626"/>
      <c r="BZ20" s="626"/>
      <c r="CA20" s="626"/>
      <c r="CB20" s="630"/>
      <c r="CD20" s="619" t="s">
        <v>278</v>
      </c>
      <c r="CE20" s="620"/>
      <c r="CF20" s="620"/>
      <c r="CG20" s="620"/>
      <c r="CH20" s="620"/>
      <c r="CI20" s="620"/>
      <c r="CJ20" s="620"/>
      <c r="CK20" s="620"/>
      <c r="CL20" s="620"/>
      <c r="CM20" s="620"/>
      <c r="CN20" s="620"/>
      <c r="CO20" s="620"/>
      <c r="CP20" s="620"/>
      <c r="CQ20" s="621"/>
      <c r="CR20" s="622">
        <v>13872841</v>
      </c>
      <c r="CS20" s="623"/>
      <c r="CT20" s="623"/>
      <c r="CU20" s="623"/>
      <c r="CV20" s="623"/>
      <c r="CW20" s="623"/>
      <c r="CX20" s="623"/>
      <c r="CY20" s="624"/>
      <c r="CZ20" s="625">
        <v>100</v>
      </c>
      <c r="DA20" s="625"/>
      <c r="DB20" s="625"/>
      <c r="DC20" s="625"/>
      <c r="DD20" s="631">
        <v>2522091</v>
      </c>
      <c r="DE20" s="623"/>
      <c r="DF20" s="623"/>
      <c r="DG20" s="623"/>
      <c r="DH20" s="623"/>
      <c r="DI20" s="623"/>
      <c r="DJ20" s="623"/>
      <c r="DK20" s="623"/>
      <c r="DL20" s="623"/>
      <c r="DM20" s="623"/>
      <c r="DN20" s="623"/>
      <c r="DO20" s="623"/>
      <c r="DP20" s="624"/>
      <c r="DQ20" s="631">
        <v>8360304</v>
      </c>
      <c r="DR20" s="623"/>
      <c r="DS20" s="623"/>
      <c r="DT20" s="623"/>
      <c r="DU20" s="623"/>
      <c r="DV20" s="623"/>
      <c r="DW20" s="623"/>
      <c r="DX20" s="623"/>
      <c r="DY20" s="623"/>
      <c r="DZ20" s="623"/>
      <c r="EA20" s="623"/>
      <c r="EB20" s="623"/>
      <c r="EC20" s="632"/>
    </row>
    <row r="21" spans="2:133" ht="11.25" customHeight="1" x14ac:dyDescent="0.15">
      <c r="B21" s="619" t="s">
        <v>279</v>
      </c>
      <c r="C21" s="620"/>
      <c r="D21" s="620"/>
      <c r="E21" s="620"/>
      <c r="F21" s="620"/>
      <c r="G21" s="620"/>
      <c r="H21" s="620"/>
      <c r="I21" s="620"/>
      <c r="J21" s="620"/>
      <c r="K21" s="620"/>
      <c r="L21" s="620"/>
      <c r="M21" s="620"/>
      <c r="N21" s="620"/>
      <c r="O21" s="620"/>
      <c r="P21" s="620"/>
      <c r="Q21" s="621"/>
      <c r="R21" s="622">
        <v>6241516</v>
      </c>
      <c r="S21" s="623"/>
      <c r="T21" s="623"/>
      <c r="U21" s="623"/>
      <c r="V21" s="623"/>
      <c r="W21" s="623"/>
      <c r="X21" s="623"/>
      <c r="Y21" s="624"/>
      <c r="Z21" s="625">
        <v>43.8</v>
      </c>
      <c r="AA21" s="625"/>
      <c r="AB21" s="625"/>
      <c r="AC21" s="625"/>
      <c r="AD21" s="626">
        <v>5416686</v>
      </c>
      <c r="AE21" s="626"/>
      <c r="AF21" s="626"/>
      <c r="AG21" s="626"/>
      <c r="AH21" s="626"/>
      <c r="AI21" s="626"/>
      <c r="AJ21" s="626"/>
      <c r="AK21" s="626"/>
      <c r="AL21" s="627">
        <v>77</v>
      </c>
      <c r="AM21" s="628"/>
      <c r="AN21" s="628"/>
      <c r="AO21" s="629"/>
      <c r="AP21" s="619" t="s">
        <v>280</v>
      </c>
      <c r="AQ21" s="638"/>
      <c r="AR21" s="638"/>
      <c r="AS21" s="638"/>
      <c r="AT21" s="638"/>
      <c r="AU21" s="638"/>
      <c r="AV21" s="638"/>
      <c r="AW21" s="638"/>
      <c r="AX21" s="638"/>
      <c r="AY21" s="638"/>
      <c r="AZ21" s="638"/>
      <c r="BA21" s="638"/>
      <c r="BB21" s="638"/>
      <c r="BC21" s="638"/>
      <c r="BD21" s="638"/>
      <c r="BE21" s="638"/>
      <c r="BF21" s="639"/>
      <c r="BG21" s="622" t="s">
        <v>248</v>
      </c>
      <c r="BH21" s="623"/>
      <c r="BI21" s="623"/>
      <c r="BJ21" s="623"/>
      <c r="BK21" s="623"/>
      <c r="BL21" s="623"/>
      <c r="BM21" s="623"/>
      <c r="BN21" s="624"/>
      <c r="BO21" s="625" t="s">
        <v>131</v>
      </c>
      <c r="BP21" s="625"/>
      <c r="BQ21" s="625"/>
      <c r="BR21" s="625"/>
      <c r="BS21" s="626" t="s">
        <v>248</v>
      </c>
      <c r="BT21" s="626"/>
      <c r="BU21" s="626"/>
      <c r="BV21" s="626"/>
      <c r="BW21" s="626"/>
      <c r="BX21" s="626"/>
      <c r="BY21" s="626"/>
      <c r="BZ21" s="626"/>
      <c r="CA21" s="626"/>
      <c r="CB21" s="630"/>
      <c r="CD21" s="645"/>
      <c r="CE21" s="646"/>
      <c r="CF21" s="646"/>
      <c r="CG21" s="646"/>
      <c r="CH21" s="646"/>
      <c r="CI21" s="646"/>
      <c r="CJ21" s="646"/>
      <c r="CK21" s="646"/>
      <c r="CL21" s="646"/>
      <c r="CM21" s="646"/>
      <c r="CN21" s="646"/>
      <c r="CO21" s="646"/>
      <c r="CP21" s="646"/>
      <c r="CQ21" s="647"/>
      <c r="CR21" s="648"/>
      <c r="CS21" s="641"/>
      <c r="CT21" s="641"/>
      <c r="CU21" s="641"/>
      <c r="CV21" s="641"/>
      <c r="CW21" s="641"/>
      <c r="CX21" s="641"/>
      <c r="CY21" s="649"/>
      <c r="CZ21" s="650"/>
      <c r="DA21" s="650"/>
      <c r="DB21" s="650"/>
      <c r="DC21" s="650"/>
      <c r="DD21" s="640"/>
      <c r="DE21" s="641"/>
      <c r="DF21" s="641"/>
      <c r="DG21" s="641"/>
      <c r="DH21" s="641"/>
      <c r="DI21" s="641"/>
      <c r="DJ21" s="641"/>
      <c r="DK21" s="641"/>
      <c r="DL21" s="641"/>
      <c r="DM21" s="641"/>
      <c r="DN21" s="641"/>
      <c r="DO21" s="641"/>
      <c r="DP21" s="649"/>
      <c r="DQ21" s="640"/>
      <c r="DR21" s="641"/>
      <c r="DS21" s="641"/>
      <c r="DT21" s="641"/>
      <c r="DU21" s="641"/>
      <c r="DV21" s="641"/>
      <c r="DW21" s="641"/>
      <c r="DX21" s="641"/>
      <c r="DY21" s="641"/>
      <c r="DZ21" s="641"/>
      <c r="EA21" s="641"/>
      <c r="EB21" s="641"/>
      <c r="EC21" s="642"/>
    </row>
    <row r="22" spans="2:133" ht="11.25" customHeight="1" x14ac:dyDescent="0.15">
      <c r="B22" s="619" t="s">
        <v>281</v>
      </c>
      <c r="C22" s="620"/>
      <c r="D22" s="620"/>
      <c r="E22" s="620"/>
      <c r="F22" s="620"/>
      <c r="G22" s="620"/>
      <c r="H22" s="620"/>
      <c r="I22" s="620"/>
      <c r="J22" s="620"/>
      <c r="K22" s="620"/>
      <c r="L22" s="620"/>
      <c r="M22" s="620"/>
      <c r="N22" s="620"/>
      <c r="O22" s="620"/>
      <c r="P22" s="620"/>
      <c r="Q22" s="621"/>
      <c r="R22" s="622">
        <v>5416686</v>
      </c>
      <c r="S22" s="623"/>
      <c r="T22" s="623"/>
      <c r="U22" s="623"/>
      <c r="V22" s="623"/>
      <c r="W22" s="623"/>
      <c r="X22" s="623"/>
      <c r="Y22" s="624"/>
      <c r="Z22" s="625">
        <v>38</v>
      </c>
      <c r="AA22" s="625"/>
      <c r="AB22" s="625"/>
      <c r="AC22" s="625"/>
      <c r="AD22" s="626">
        <v>5416686</v>
      </c>
      <c r="AE22" s="626"/>
      <c r="AF22" s="626"/>
      <c r="AG22" s="626"/>
      <c r="AH22" s="626"/>
      <c r="AI22" s="626"/>
      <c r="AJ22" s="626"/>
      <c r="AK22" s="626"/>
      <c r="AL22" s="627">
        <v>77</v>
      </c>
      <c r="AM22" s="628"/>
      <c r="AN22" s="628"/>
      <c r="AO22" s="629"/>
      <c r="AP22" s="619" t="s">
        <v>282</v>
      </c>
      <c r="AQ22" s="638"/>
      <c r="AR22" s="638"/>
      <c r="AS22" s="638"/>
      <c r="AT22" s="638"/>
      <c r="AU22" s="638"/>
      <c r="AV22" s="638"/>
      <c r="AW22" s="638"/>
      <c r="AX22" s="638"/>
      <c r="AY22" s="638"/>
      <c r="AZ22" s="638"/>
      <c r="BA22" s="638"/>
      <c r="BB22" s="638"/>
      <c r="BC22" s="638"/>
      <c r="BD22" s="638"/>
      <c r="BE22" s="638"/>
      <c r="BF22" s="639"/>
      <c r="BG22" s="622" t="s">
        <v>131</v>
      </c>
      <c r="BH22" s="623"/>
      <c r="BI22" s="623"/>
      <c r="BJ22" s="623"/>
      <c r="BK22" s="623"/>
      <c r="BL22" s="623"/>
      <c r="BM22" s="623"/>
      <c r="BN22" s="624"/>
      <c r="BO22" s="625" t="s">
        <v>131</v>
      </c>
      <c r="BP22" s="625"/>
      <c r="BQ22" s="625"/>
      <c r="BR22" s="625"/>
      <c r="BS22" s="626" t="s">
        <v>131</v>
      </c>
      <c r="BT22" s="626"/>
      <c r="BU22" s="626"/>
      <c r="BV22" s="626"/>
      <c r="BW22" s="626"/>
      <c r="BX22" s="626"/>
      <c r="BY22" s="626"/>
      <c r="BZ22" s="626"/>
      <c r="CA22" s="626"/>
      <c r="CB22" s="630"/>
      <c r="CD22" s="604" t="s">
        <v>283</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284</v>
      </c>
      <c r="C23" s="620"/>
      <c r="D23" s="620"/>
      <c r="E23" s="620"/>
      <c r="F23" s="620"/>
      <c r="G23" s="620"/>
      <c r="H23" s="620"/>
      <c r="I23" s="620"/>
      <c r="J23" s="620"/>
      <c r="K23" s="620"/>
      <c r="L23" s="620"/>
      <c r="M23" s="620"/>
      <c r="N23" s="620"/>
      <c r="O23" s="620"/>
      <c r="P23" s="620"/>
      <c r="Q23" s="621"/>
      <c r="R23" s="622">
        <v>824830</v>
      </c>
      <c r="S23" s="623"/>
      <c r="T23" s="623"/>
      <c r="U23" s="623"/>
      <c r="V23" s="623"/>
      <c r="W23" s="623"/>
      <c r="X23" s="623"/>
      <c r="Y23" s="624"/>
      <c r="Z23" s="625">
        <v>5.8</v>
      </c>
      <c r="AA23" s="625"/>
      <c r="AB23" s="625"/>
      <c r="AC23" s="625"/>
      <c r="AD23" s="626" t="s">
        <v>131</v>
      </c>
      <c r="AE23" s="626"/>
      <c r="AF23" s="626"/>
      <c r="AG23" s="626"/>
      <c r="AH23" s="626"/>
      <c r="AI23" s="626"/>
      <c r="AJ23" s="626"/>
      <c r="AK23" s="626"/>
      <c r="AL23" s="627" t="s">
        <v>131</v>
      </c>
      <c r="AM23" s="628"/>
      <c r="AN23" s="628"/>
      <c r="AO23" s="629"/>
      <c r="AP23" s="619" t="s">
        <v>285</v>
      </c>
      <c r="AQ23" s="638"/>
      <c r="AR23" s="638"/>
      <c r="AS23" s="638"/>
      <c r="AT23" s="638"/>
      <c r="AU23" s="638"/>
      <c r="AV23" s="638"/>
      <c r="AW23" s="638"/>
      <c r="AX23" s="638"/>
      <c r="AY23" s="638"/>
      <c r="AZ23" s="638"/>
      <c r="BA23" s="638"/>
      <c r="BB23" s="638"/>
      <c r="BC23" s="638"/>
      <c r="BD23" s="638"/>
      <c r="BE23" s="638"/>
      <c r="BF23" s="639"/>
      <c r="BG23" s="622" t="s">
        <v>248</v>
      </c>
      <c r="BH23" s="623"/>
      <c r="BI23" s="623"/>
      <c r="BJ23" s="623"/>
      <c r="BK23" s="623"/>
      <c r="BL23" s="623"/>
      <c r="BM23" s="623"/>
      <c r="BN23" s="624"/>
      <c r="BO23" s="625" t="s">
        <v>248</v>
      </c>
      <c r="BP23" s="625"/>
      <c r="BQ23" s="625"/>
      <c r="BR23" s="625"/>
      <c r="BS23" s="626" t="s">
        <v>248</v>
      </c>
      <c r="BT23" s="626"/>
      <c r="BU23" s="626"/>
      <c r="BV23" s="626"/>
      <c r="BW23" s="626"/>
      <c r="BX23" s="626"/>
      <c r="BY23" s="626"/>
      <c r="BZ23" s="626"/>
      <c r="CA23" s="626"/>
      <c r="CB23" s="630"/>
      <c r="CD23" s="604" t="s">
        <v>224</v>
      </c>
      <c r="CE23" s="605"/>
      <c r="CF23" s="605"/>
      <c r="CG23" s="605"/>
      <c r="CH23" s="605"/>
      <c r="CI23" s="605"/>
      <c r="CJ23" s="605"/>
      <c r="CK23" s="605"/>
      <c r="CL23" s="605"/>
      <c r="CM23" s="605"/>
      <c r="CN23" s="605"/>
      <c r="CO23" s="605"/>
      <c r="CP23" s="605"/>
      <c r="CQ23" s="606"/>
      <c r="CR23" s="604" t="s">
        <v>286</v>
      </c>
      <c r="CS23" s="605"/>
      <c r="CT23" s="605"/>
      <c r="CU23" s="605"/>
      <c r="CV23" s="605"/>
      <c r="CW23" s="605"/>
      <c r="CX23" s="605"/>
      <c r="CY23" s="606"/>
      <c r="CZ23" s="604" t="s">
        <v>287</v>
      </c>
      <c r="DA23" s="605"/>
      <c r="DB23" s="605"/>
      <c r="DC23" s="606"/>
      <c r="DD23" s="604" t="s">
        <v>288</v>
      </c>
      <c r="DE23" s="605"/>
      <c r="DF23" s="605"/>
      <c r="DG23" s="605"/>
      <c r="DH23" s="605"/>
      <c r="DI23" s="605"/>
      <c r="DJ23" s="605"/>
      <c r="DK23" s="606"/>
      <c r="DL23" s="651" t="s">
        <v>289</v>
      </c>
      <c r="DM23" s="652"/>
      <c r="DN23" s="652"/>
      <c r="DO23" s="652"/>
      <c r="DP23" s="652"/>
      <c r="DQ23" s="652"/>
      <c r="DR23" s="652"/>
      <c r="DS23" s="652"/>
      <c r="DT23" s="652"/>
      <c r="DU23" s="652"/>
      <c r="DV23" s="653"/>
      <c r="DW23" s="604" t="s">
        <v>290</v>
      </c>
      <c r="DX23" s="605"/>
      <c r="DY23" s="605"/>
      <c r="DZ23" s="605"/>
      <c r="EA23" s="605"/>
      <c r="EB23" s="605"/>
      <c r="EC23" s="606"/>
    </row>
    <row r="24" spans="2:133" ht="11.25" customHeight="1" x14ac:dyDescent="0.15">
      <c r="B24" s="619" t="s">
        <v>291</v>
      </c>
      <c r="C24" s="620"/>
      <c r="D24" s="620"/>
      <c r="E24" s="620"/>
      <c r="F24" s="620"/>
      <c r="G24" s="620"/>
      <c r="H24" s="620"/>
      <c r="I24" s="620"/>
      <c r="J24" s="620"/>
      <c r="K24" s="620"/>
      <c r="L24" s="620"/>
      <c r="M24" s="620"/>
      <c r="N24" s="620"/>
      <c r="O24" s="620"/>
      <c r="P24" s="620"/>
      <c r="Q24" s="621"/>
      <c r="R24" s="622" t="s">
        <v>248</v>
      </c>
      <c r="S24" s="623"/>
      <c r="T24" s="623"/>
      <c r="U24" s="623"/>
      <c r="V24" s="623"/>
      <c r="W24" s="623"/>
      <c r="X24" s="623"/>
      <c r="Y24" s="624"/>
      <c r="Z24" s="625" t="s">
        <v>131</v>
      </c>
      <c r="AA24" s="625"/>
      <c r="AB24" s="625"/>
      <c r="AC24" s="625"/>
      <c r="AD24" s="626" t="s">
        <v>248</v>
      </c>
      <c r="AE24" s="626"/>
      <c r="AF24" s="626"/>
      <c r="AG24" s="626"/>
      <c r="AH24" s="626"/>
      <c r="AI24" s="626"/>
      <c r="AJ24" s="626"/>
      <c r="AK24" s="626"/>
      <c r="AL24" s="627" t="s">
        <v>131</v>
      </c>
      <c r="AM24" s="628"/>
      <c r="AN24" s="628"/>
      <c r="AO24" s="629"/>
      <c r="AP24" s="619" t="s">
        <v>292</v>
      </c>
      <c r="AQ24" s="638"/>
      <c r="AR24" s="638"/>
      <c r="AS24" s="638"/>
      <c r="AT24" s="638"/>
      <c r="AU24" s="638"/>
      <c r="AV24" s="638"/>
      <c r="AW24" s="638"/>
      <c r="AX24" s="638"/>
      <c r="AY24" s="638"/>
      <c r="AZ24" s="638"/>
      <c r="BA24" s="638"/>
      <c r="BB24" s="638"/>
      <c r="BC24" s="638"/>
      <c r="BD24" s="638"/>
      <c r="BE24" s="638"/>
      <c r="BF24" s="639"/>
      <c r="BG24" s="622" t="s">
        <v>248</v>
      </c>
      <c r="BH24" s="623"/>
      <c r="BI24" s="623"/>
      <c r="BJ24" s="623"/>
      <c r="BK24" s="623"/>
      <c r="BL24" s="623"/>
      <c r="BM24" s="623"/>
      <c r="BN24" s="624"/>
      <c r="BO24" s="625" t="s">
        <v>131</v>
      </c>
      <c r="BP24" s="625"/>
      <c r="BQ24" s="625"/>
      <c r="BR24" s="625"/>
      <c r="BS24" s="626" t="s">
        <v>131</v>
      </c>
      <c r="BT24" s="626"/>
      <c r="BU24" s="626"/>
      <c r="BV24" s="626"/>
      <c r="BW24" s="626"/>
      <c r="BX24" s="626"/>
      <c r="BY24" s="626"/>
      <c r="BZ24" s="626"/>
      <c r="CA24" s="626"/>
      <c r="CB24" s="630"/>
      <c r="CD24" s="608" t="s">
        <v>293</v>
      </c>
      <c r="CE24" s="609"/>
      <c r="CF24" s="609"/>
      <c r="CG24" s="609"/>
      <c r="CH24" s="609"/>
      <c r="CI24" s="609"/>
      <c r="CJ24" s="609"/>
      <c r="CK24" s="609"/>
      <c r="CL24" s="609"/>
      <c r="CM24" s="609"/>
      <c r="CN24" s="609"/>
      <c r="CO24" s="609"/>
      <c r="CP24" s="609"/>
      <c r="CQ24" s="610"/>
      <c r="CR24" s="611">
        <v>4714923</v>
      </c>
      <c r="CS24" s="612"/>
      <c r="CT24" s="612"/>
      <c r="CU24" s="612"/>
      <c r="CV24" s="612"/>
      <c r="CW24" s="612"/>
      <c r="CX24" s="612"/>
      <c r="CY24" s="613"/>
      <c r="CZ24" s="616">
        <v>34</v>
      </c>
      <c r="DA24" s="617"/>
      <c r="DB24" s="617"/>
      <c r="DC24" s="633"/>
      <c r="DD24" s="654">
        <v>3553406</v>
      </c>
      <c r="DE24" s="612"/>
      <c r="DF24" s="612"/>
      <c r="DG24" s="612"/>
      <c r="DH24" s="612"/>
      <c r="DI24" s="612"/>
      <c r="DJ24" s="612"/>
      <c r="DK24" s="613"/>
      <c r="DL24" s="654">
        <v>3528329</v>
      </c>
      <c r="DM24" s="612"/>
      <c r="DN24" s="612"/>
      <c r="DO24" s="612"/>
      <c r="DP24" s="612"/>
      <c r="DQ24" s="612"/>
      <c r="DR24" s="612"/>
      <c r="DS24" s="612"/>
      <c r="DT24" s="612"/>
      <c r="DU24" s="612"/>
      <c r="DV24" s="613"/>
      <c r="DW24" s="616">
        <v>49.8</v>
      </c>
      <c r="DX24" s="617"/>
      <c r="DY24" s="617"/>
      <c r="DZ24" s="617"/>
      <c r="EA24" s="617"/>
      <c r="EB24" s="617"/>
      <c r="EC24" s="618"/>
    </row>
    <row r="25" spans="2:133" ht="11.25" customHeight="1" x14ac:dyDescent="0.15">
      <c r="B25" s="619" t="s">
        <v>294</v>
      </c>
      <c r="C25" s="620"/>
      <c r="D25" s="620"/>
      <c r="E25" s="620"/>
      <c r="F25" s="620"/>
      <c r="G25" s="620"/>
      <c r="H25" s="620"/>
      <c r="I25" s="620"/>
      <c r="J25" s="620"/>
      <c r="K25" s="620"/>
      <c r="L25" s="620"/>
      <c r="M25" s="620"/>
      <c r="N25" s="620"/>
      <c r="O25" s="620"/>
      <c r="P25" s="620"/>
      <c r="Q25" s="621"/>
      <c r="R25" s="622">
        <v>7854147</v>
      </c>
      <c r="S25" s="623"/>
      <c r="T25" s="623"/>
      <c r="U25" s="623"/>
      <c r="V25" s="623"/>
      <c r="W25" s="623"/>
      <c r="X25" s="623"/>
      <c r="Y25" s="624"/>
      <c r="Z25" s="625">
        <v>55.1</v>
      </c>
      <c r="AA25" s="625"/>
      <c r="AB25" s="625"/>
      <c r="AC25" s="625"/>
      <c r="AD25" s="626">
        <v>7029317</v>
      </c>
      <c r="AE25" s="626"/>
      <c r="AF25" s="626"/>
      <c r="AG25" s="626"/>
      <c r="AH25" s="626"/>
      <c r="AI25" s="626"/>
      <c r="AJ25" s="626"/>
      <c r="AK25" s="626"/>
      <c r="AL25" s="627">
        <v>99.9</v>
      </c>
      <c r="AM25" s="628"/>
      <c r="AN25" s="628"/>
      <c r="AO25" s="629"/>
      <c r="AP25" s="619" t="s">
        <v>295</v>
      </c>
      <c r="AQ25" s="638"/>
      <c r="AR25" s="638"/>
      <c r="AS25" s="638"/>
      <c r="AT25" s="638"/>
      <c r="AU25" s="638"/>
      <c r="AV25" s="638"/>
      <c r="AW25" s="638"/>
      <c r="AX25" s="638"/>
      <c r="AY25" s="638"/>
      <c r="AZ25" s="638"/>
      <c r="BA25" s="638"/>
      <c r="BB25" s="638"/>
      <c r="BC25" s="638"/>
      <c r="BD25" s="638"/>
      <c r="BE25" s="638"/>
      <c r="BF25" s="639"/>
      <c r="BG25" s="622" t="s">
        <v>248</v>
      </c>
      <c r="BH25" s="623"/>
      <c r="BI25" s="623"/>
      <c r="BJ25" s="623"/>
      <c r="BK25" s="623"/>
      <c r="BL25" s="623"/>
      <c r="BM25" s="623"/>
      <c r="BN25" s="624"/>
      <c r="BO25" s="625" t="s">
        <v>131</v>
      </c>
      <c r="BP25" s="625"/>
      <c r="BQ25" s="625"/>
      <c r="BR25" s="625"/>
      <c r="BS25" s="626" t="s">
        <v>248</v>
      </c>
      <c r="BT25" s="626"/>
      <c r="BU25" s="626"/>
      <c r="BV25" s="626"/>
      <c r="BW25" s="626"/>
      <c r="BX25" s="626"/>
      <c r="BY25" s="626"/>
      <c r="BZ25" s="626"/>
      <c r="CA25" s="626"/>
      <c r="CB25" s="630"/>
      <c r="CD25" s="619" t="s">
        <v>296</v>
      </c>
      <c r="CE25" s="620"/>
      <c r="CF25" s="620"/>
      <c r="CG25" s="620"/>
      <c r="CH25" s="620"/>
      <c r="CI25" s="620"/>
      <c r="CJ25" s="620"/>
      <c r="CK25" s="620"/>
      <c r="CL25" s="620"/>
      <c r="CM25" s="620"/>
      <c r="CN25" s="620"/>
      <c r="CO25" s="620"/>
      <c r="CP25" s="620"/>
      <c r="CQ25" s="621"/>
      <c r="CR25" s="622">
        <v>1807240</v>
      </c>
      <c r="CS25" s="643"/>
      <c r="CT25" s="643"/>
      <c r="CU25" s="643"/>
      <c r="CV25" s="643"/>
      <c r="CW25" s="643"/>
      <c r="CX25" s="643"/>
      <c r="CY25" s="644"/>
      <c r="CZ25" s="627">
        <v>13</v>
      </c>
      <c r="DA25" s="655"/>
      <c r="DB25" s="655"/>
      <c r="DC25" s="657"/>
      <c r="DD25" s="631">
        <v>1670468</v>
      </c>
      <c r="DE25" s="643"/>
      <c r="DF25" s="643"/>
      <c r="DG25" s="643"/>
      <c r="DH25" s="643"/>
      <c r="DI25" s="643"/>
      <c r="DJ25" s="643"/>
      <c r="DK25" s="644"/>
      <c r="DL25" s="631">
        <v>1646696</v>
      </c>
      <c r="DM25" s="643"/>
      <c r="DN25" s="643"/>
      <c r="DO25" s="643"/>
      <c r="DP25" s="643"/>
      <c r="DQ25" s="643"/>
      <c r="DR25" s="643"/>
      <c r="DS25" s="643"/>
      <c r="DT25" s="643"/>
      <c r="DU25" s="643"/>
      <c r="DV25" s="644"/>
      <c r="DW25" s="627">
        <v>23.2</v>
      </c>
      <c r="DX25" s="655"/>
      <c r="DY25" s="655"/>
      <c r="DZ25" s="655"/>
      <c r="EA25" s="655"/>
      <c r="EB25" s="655"/>
      <c r="EC25" s="656"/>
    </row>
    <row r="26" spans="2:133" ht="11.25" customHeight="1" x14ac:dyDescent="0.15">
      <c r="B26" s="619" t="s">
        <v>297</v>
      </c>
      <c r="C26" s="620"/>
      <c r="D26" s="620"/>
      <c r="E26" s="620"/>
      <c r="F26" s="620"/>
      <c r="G26" s="620"/>
      <c r="H26" s="620"/>
      <c r="I26" s="620"/>
      <c r="J26" s="620"/>
      <c r="K26" s="620"/>
      <c r="L26" s="620"/>
      <c r="M26" s="620"/>
      <c r="N26" s="620"/>
      <c r="O26" s="620"/>
      <c r="P26" s="620"/>
      <c r="Q26" s="621"/>
      <c r="R26" s="622">
        <v>1182</v>
      </c>
      <c r="S26" s="623"/>
      <c r="T26" s="623"/>
      <c r="U26" s="623"/>
      <c r="V26" s="623"/>
      <c r="W26" s="623"/>
      <c r="X26" s="623"/>
      <c r="Y26" s="624"/>
      <c r="Z26" s="625">
        <v>0</v>
      </c>
      <c r="AA26" s="625"/>
      <c r="AB26" s="625"/>
      <c r="AC26" s="625"/>
      <c r="AD26" s="626">
        <v>1182</v>
      </c>
      <c r="AE26" s="626"/>
      <c r="AF26" s="626"/>
      <c r="AG26" s="626"/>
      <c r="AH26" s="626"/>
      <c r="AI26" s="626"/>
      <c r="AJ26" s="626"/>
      <c r="AK26" s="626"/>
      <c r="AL26" s="627">
        <v>0</v>
      </c>
      <c r="AM26" s="628"/>
      <c r="AN26" s="628"/>
      <c r="AO26" s="629"/>
      <c r="AP26" s="619" t="s">
        <v>298</v>
      </c>
      <c r="AQ26" s="638"/>
      <c r="AR26" s="638"/>
      <c r="AS26" s="638"/>
      <c r="AT26" s="638"/>
      <c r="AU26" s="638"/>
      <c r="AV26" s="638"/>
      <c r="AW26" s="638"/>
      <c r="AX26" s="638"/>
      <c r="AY26" s="638"/>
      <c r="AZ26" s="638"/>
      <c r="BA26" s="638"/>
      <c r="BB26" s="638"/>
      <c r="BC26" s="638"/>
      <c r="BD26" s="638"/>
      <c r="BE26" s="638"/>
      <c r="BF26" s="639"/>
      <c r="BG26" s="622" t="s">
        <v>131</v>
      </c>
      <c r="BH26" s="623"/>
      <c r="BI26" s="623"/>
      <c r="BJ26" s="623"/>
      <c r="BK26" s="623"/>
      <c r="BL26" s="623"/>
      <c r="BM26" s="623"/>
      <c r="BN26" s="624"/>
      <c r="BO26" s="625" t="s">
        <v>131</v>
      </c>
      <c r="BP26" s="625"/>
      <c r="BQ26" s="625"/>
      <c r="BR26" s="625"/>
      <c r="BS26" s="626" t="s">
        <v>248</v>
      </c>
      <c r="BT26" s="626"/>
      <c r="BU26" s="626"/>
      <c r="BV26" s="626"/>
      <c r="BW26" s="626"/>
      <c r="BX26" s="626"/>
      <c r="BY26" s="626"/>
      <c r="BZ26" s="626"/>
      <c r="CA26" s="626"/>
      <c r="CB26" s="630"/>
      <c r="CD26" s="619" t="s">
        <v>299</v>
      </c>
      <c r="CE26" s="620"/>
      <c r="CF26" s="620"/>
      <c r="CG26" s="620"/>
      <c r="CH26" s="620"/>
      <c r="CI26" s="620"/>
      <c r="CJ26" s="620"/>
      <c r="CK26" s="620"/>
      <c r="CL26" s="620"/>
      <c r="CM26" s="620"/>
      <c r="CN26" s="620"/>
      <c r="CO26" s="620"/>
      <c r="CP26" s="620"/>
      <c r="CQ26" s="621"/>
      <c r="CR26" s="622">
        <v>1152833</v>
      </c>
      <c r="CS26" s="623"/>
      <c r="CT26" s="623"/>
      <c r="CU26" s="623"/>
      <c r="CV26" s="623"/>
      <c r="CW26" s="623"/>
      <c r="CX26" s="623"/>
      <c r="CY26" s="624"/>
      <c r="CZ26" s="627">
        <v>8.3000000000000007</v>
      </c>
      <c r="DA26" s="655"/>
      <c r="DB26" s="655"/>
      <c r="DC26" s="657"/>
      <c r="DD26" s="631">
        <v>1084041</v>
      </c>
      <c r="DE26" s="623"/>
      <c r="DF26" s="623"/>
      <c r="DG26" s="623"/>
      <c r="DH26" s="623"/>
      <c r="DI26" s="623"/>
      <c r="DJ26" s="623"/>
      <c r="DK26" s="624"/>
      <c r="DL26" s="631" t="s">
        <v>131</v>
      </c>
      <c r="DM26" s="623"/>
      <c r="DN26" s="623"/>
      <c r="DO26" s="623"/>
      <c r="DP26" s="623"/>
      <c r="DQ26" s="623"/>
      <c r="DR26" s="623"/>
      <c r="DS26" s="623"/>
      <c r="DT26" s="623"/>
      <c r="DU26" s="623"/>
      <c r="DV26" s="624"/>
      <c r="DW26" s="627" t="s">
        <v>131</v>
      </c>
      <c r="DX26" s="655"/>
      <c r="DY26" s="655"/>
      <c r="DZ26" s="655"/>
      <c r="EA26" s="655"/>
      <c r="EB26" s="655"/>
      <c r="EC26" s="656"/>
    </row>
    <row r="27" spans="2:133" ht="11.25" customHeight="1" x14ac:dyDescent="0.15">
      <c r="B27" s="619" t="s">
        <v>300</v>
      </c>
      <c r="C27" s="620"/>
      <c r="D27" s="620"/>
      <c r="E27" s="620"/>
      <c r="F27" s="620"/>
      <c r="G27" s="620"/>
      <c r="H27" s="620"/>
      <c r="I27" s="620"/>
      <c r="J27" s="620"/>
      <c r="K27" s="620"/>
      <c r="L27" s="620"/>
      <c r="M27" s="620"/>
      <c r="N27" s="620"/>
      <c r="O27" s="620"/>
      <c r="P27" s="620"/>
      <c r="Q27" s="621"/>
      <c r="R27" s="622">
        <v>106297</v>
      </c>
      <c r="S27" s="623"/>
      <c r="T27" s="623"/>
      <c r="U27" s="623"/>
      <c r="V27" s="623"/>
      <c r="W27" s="623"/>
      <c r="X27" s="623"/>
      <c r="Y27" s="624"/>
      <c r="Z27" s="625">
        <v>0.7</v>
      </c>
      <c r="AA27" s="625"/>
      <c r="AB27" s="625"/>
      <c r="AC27" s="625"/>
      <c r="AD27" s="626" t="s">
        <v>131</v>
      </c>
      <c r="AE27" s="626"/>
      <c r="AF27" s="626"/>
      <c r="AG27" s="626"/>
      <c r="AH27" s="626"/>
      <c r="AI27" s="626"/>
      <c r="AJ27" s="626"/>
      <c r="AK27" s="626"/>
      <c r="AL27" s="627" t="s">
        <v>248</v>
      </c>
      <c r="AM27" s="628"/>
      <c r="AN27" s="628"/>
      <c r="AO27" s="629"/>
      <c r="AP27" s="619" t="s">
        <v>301</v>
      </c>
      <c r="AQ27" s="620"/>
      <c r="AR27" s="620"/>
      <c r="AS27" s="620"/>
      <c r="AT27" s="620"/>
      <c r="AU27" s="620"/>
      <c r="AV27" s="620"/>
      <c r="AW27" s="620"/>
      <c r="AX27" s="620"/>
      <c r="AY27" s="620"/>
      <c r="AZ27" s="620"/>
      <c r="BA27" s="620"/>
      <c r="BB27" s="620"/>
      <c r="BC27" s="620"/>
      <c r="BD27" s="620"/>
      <c r="BE27" s="620"/>
      <c r="BF27" s="621"/>
      <c r="BG27" s="622">
        <v>1130980</v>
      </c>
      <c r="BH27" s="623"/>
      <c r="BI27" s="623"/>
      <c r="BJ27" s="623"/>
      <c r="BK27" s="623"/>
      <c r="BL27" s="623"/>
      <c r="BM27" s="623"/>
      <c r="BN27" s="624"/>
      <c r="BO27" s="625">
        <v>100</v>
      </c>
      <c r="BP27" s="625"/>
      <c r="BQ27" s="625"/>
      <c r="BR27" s="625"/>
      <c r="BS27" s="626">
        <v>32395</v>
      </c>
      <c r="BT27" s="626"/>
      <c r="BU27" s="626"/>
      <c r="BV27" s="626"/>
      <c r="BW27" s="626"/>
      <c r="BX27" s="626"/>
      <c r="BY27" s="626"/>
      <c r="BZ27" s="626"/>
      <c r="CA27" s="626"/>
      <c r="CB27" s="630"/>
      <c r="CD27" s="619" t="s">
        <v>302</v>
      </c>
      <c r="CE27" s="620"/>
      <c r="CF27" s="620"/>
      <c r="CG27" s="620"/>
      <c r="CH27" s="620"/>
      <c r="CI27" s="620"/>
      <c r="CJ27" s="620"/>
      <c r="CK27" s="620"/>
      <c r="CL27" s="620"/>
      <c r="CM27" s="620"/>
      <c r="CN27" s="620"/>
      <c r="CO27" s="620"/>
      <c r="CP27" s="620"/>
      <c r="CQ27" s="621"/>
      <c r="CR27" s="622">
        <v>1376945</v>
      </c>
      <c r="CS27" s="643"/>
      <c r="CT27" s="643"/>
      <c r="CU27" s="643"/>
      <c r="CV27" s="643"/>
      <c r="CW27" s="643"/>
      <c r="CX27" s="643"/>
      <c r="CY27" s="644"/>
      <c r="CZ27" s="627">
        <v>9.9</v>
      </c>
      <c r="DA27" s="655"/>
      <c r="DB27" s="655"/>
      <c r="DC27" s="657"/>
      <c r="DD27" s="631">
        <v>403860</v>
      </c>
      <c r="DE27" s="643"/>
      <c r="DF27" s="643"/>
      <c r="DG27" s="643"/>
      <c r="DH27" s="643"/>
      <c r="DI27" s="643"/>
      <c r="DJ27" s="643"/>
      <c r="DK27" s="644"/>
      <c r="DL27" s="631">
        <v>402555</v>
      </c>
      <c r="DM27" s="643"/>
      <c r="DN27" s="643"/>
      <c r="DO27" s="643"/>
      <c r="DP27" s="643"/>
      <c r="DQ27" s="643"/>
      <c r="DR27" s="643"/>
      <c r="DS27" s="643"/>
      <c r="DT27" s="643"/>
      <c r="DU27" s="643"/>
      <c r="DV27" s="644"/>
      <c r="DW27" s="627">
        <v>5.7</v>
      </c>
      <c r="DX27" s="655"/>
      <c r="DY27" s="655"/>
      <c r="DZ27" s="655"/>
      <c r="EA27" s="655"/>
      <c r="EB27" s="655"/>
      <c r="EC27" s="656"/>
    </row>
    <row r="28" spans="2:133" ht="11.25" customHeight="1" x14ac:dyDescent="0.15">
      <c r="B28" s="619" t="s">
        <v>303</v>
      </c>
      <c r="C28" s="620"/>
      <c r="D28" s="620"/>
      <c r="E28" s="620"/>
      <c r="F28" s="620"/>
      <c r="G28" s="620"/>
      <c r="H28" s="620"/>
      <c r="I28" s="620"/>
      <c r="J28" s="620"/>
      <c r="K28" s="620"/>
      <c r="L28" s="620"/>
      <c r="M28" s="620"/>
      <c r="N28" s="620"/>
      <c r="O28" s="620"/>
      <c r="P28" s="620"/>
      <c r="Q28" s="621"/>
      <c r="R28" s="622">
        <v>389162</v>
      </c>
      <c r="S28" s="623"/>
      <c r="T28" s="623"/>
      <c r="U28" s="623"/>
      <c r="V28" s="623"/>
      <c r="W28" s="623"/>
      <c r="X28" s="623"/>
      <c r="Y28" s="624"/>
      <c r="Z28" s="625">
        <v>2.7</v>
      </c>
      <c r="AA28" s="625"/>
      <c r="AB28" s="625"/>
      <c r="AC28" s="625"/>
      <c r="AD28" s="626">
        <v>335</v>
      </c>
      <c r="AE28" s="626"/>
      <c r="AF28" s="626"/>
      <c r="AG28" s="626"/>
      <c r="AH28" s="626"/>
      <c r="AI28" s="626"/>
      <c r="AJ28" s="626"/>
      <c r="AK28" s="626"/>
      <c r="AL28" s="627">
        <v>0</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304</v>
      </c>
      <c r="CE28" s="620"/>
      <c r="CF28" s="620"/>
      <c r="CG28" s="620"/>
      <c r="CH28" s="620"/>
      <c r="CI28" s="620"/>
      <c r="CJ28" s="620"/>
      <c r="CK28" s="620"/>
      <c r="CL28" s="620"/>
      <c r="CM28" s="620"/>
      <c r="CN28" s="620"/>
      <c r="CO28" s="620"/>
      <c r="CP28" s="620"/>
      <c r="CQ28" s="621"/>
      <c r="CR28" s="622">
        <v>1530738</v>
      </c>
      <c r="CS28" s="623"/>
      <c r="CT28" s="623"/>
      <c r="CU28" s="623"/>
      <c r="CV28" s="623"/>
      <c r="CW28" s="623"/>
      <c r="CX28" s="623"/>
      <c r="CY28" s="624"/>
      <c r="CZ28" s="627">
        <v>11</v>
      </c>
      <c r="DA28" s="655"/>
      <c r="DB28" s="655"/>
      <c r="DC28" s="657"/>
      <c r="DD28" s="631">
        <v>1479078</v>
      </c>
      <c r="DE28" s="623"/>
      <c r="DF28" s="623"/>
      <c r="DG28" s="623"/>
      <c r="DH28" s="623"/>
      <c r="DI28" s="623"/>
      <c r="DJ28" s="623"/>
      <c r="DK28" s="624"/>
      <c r="DL28" s="631">
        <v>1479078</v>
      </c>
      <c r="DM28" s="623"/>
      <c r="DN28" s="623"/>
      <c r="DO28" s="623"/>
      <c r="DP28" s="623"/>
      <c r="DQ28" s="623"/>
      <c r="DR28" s="623"/>
      <c r="DS28" s="623"/>
      <c r="DT28" s="623"/>
      <c r="DU28" s="623"/>
      <c r="DV28" s="624"/>
      <c r="DW28" s="627">
        <v>20.9</v>
      </c>
      <c r="DX28" s="655"/>
      <c r="DY28" s="655"/>
      <c r="DZ28" s="655"/>
      <c r="EA28" s="655"/>
      <c r="EB28" s="655"/>
      <c r="EC28" s="656"/>
    </row>
    <row r="29" spans="2:133" ht="11.25" customHeight="1" x14ac:dyDescent="0.15">
      <c r="B29" s="619" t="s">
        <v>305</v>
      </c>
      <c r="C29" s="620"/>
      <c r="D29" s="620"/>
      <c r="E29" s="620"/>
      <c r="F29" s="620"/>
      <c r="G29" s="620"/>
      <c r="H29" s="620"/>
      <c r="I29" s="620"/>
      <c r="J29" s="620"/>
      <c r="K29" s="620"/>
      <c r="L29" s="620"/>
      <c r="M29" s="620"/>
      <c r="N29" s="620"/>
      <c r="O29" s="620"/>
      <c r="P29" s="620"/>
      <c r="Q29" s="621"/>
      <c r="R29" s="622">
        <v>23016</v>
      </c>
      <c r="S29" s="623"/>
      <c r="T29" s="623"/>
      <c r="U29" s="623"/>
      <c r="V29" s="623"/>
      <c r="W29" s="623"/>
      <c r="X29" s="623"/>
      <c r="Y29" s="624"/>
      <c r="Z29" s="625">
        <v>0.2</v>
      </c>
      <c r="AA29" s="625"/>
      <c r="AB29" s="625"/>
      <c r="AC29" s="625"/>
      <c r="AD29" s="626">
        <v>33</v>
      </c>
      <c r="AE29" s="626"/>
      <c r="AF29" s="626"/>
      <c r="AG29" s="626"/>
      <c r="AH29" s="626"/>
      <c r="AI29" s="626"/>
      <c r="AJ29" s="626"/>
      <c r="AK29" s="626"/>
      <c r="AL29" s="627">
        <v>0</v>
      </c>
      <c r="AM29" s="628"/>
      <c r="AN29" s="628"/>
      <c r="AO29" s="629"/>
      <c r="AP29" s="645"/>
      <c r="AQ29" s="646"/>
      <c r="AR29" s="646"/>
      <c r="AS29" s="646"/>
      <c r="AT29" s="646"/>
      <c r="AU29" s="646"/>
      <c r="AV29" s="646"/>
      <c r="AW29" s="646"/>
      <c r="AX29" s="646"/>
      <c r="AY29" s="646"/>
      <c r="AZ29" s="646"/>
      <c r="BA29" s="646"/>
      <c r="BB29" s="646"/>
      <c r="BC29" s="646"/>
      <c r="BD29" s="646"/>
      <c r="BE29" s="646"/>
      <c r="BF29" s="647"/>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60" t="s">
        <v>306</v>
      </c>
      <c r="CE29" s="661"/>
      <c r="CF29" s="619" t="s">
        <v>307</v>
      </c>
      <c r="CG29" s="620"/>
      <c r="CH29" s="620"/>
      <c r="CI29" s="620"/>
      <c r="CJ29" s="620"/>
      <c r="CK29" s="620"/>
      <c r="CL29" s="620"/>
      <c r="CM29" s="620"/>
      <c r="CN29" s="620"/>
      <c r="CO29" s="620"/>
      <c r="CP29" s="620"/>
      <c r="CQ29" s="621"/>
      <c r="CR29" s="622">
        <v>1530347</v>
      </c>
      <c r="CS29" s="643"/>
      <c r="CT29" s="643"/>
      <c r="CU29" s="643"/>
      <c r="CV29" s="643"/>
      <c r="CW29" s="643"/>
      <c r="CX29" s="643"/>
      <c r="CY29" s="644"/>
      <c r="CZ29" s="627">
        <v>11</v>
      </c>
      <c r="DA29" s="655"/>
      <c r="DB29" s="655"/>
      <c r="DC29" s="657"/>
      <c r="DD29" s="631">
        <v>1478687</v>
      </c>
      <c r="DE29" s="643"/>
      <c r="DF29" s="643"/>
      <c r="DG29" s="643"/>
      <c r="DH29" s="643"/>
      <c r="DI29" s="643"/>
      <c r="DJ29" s="643"/>
      <c r="DK29" s="644"/>
      <c r="DL29" s="631">
        <v>1478687</v>
      </c>
      <c r="DM29" s="643"/>
      <c r="DN29" s="643"/>
      <c r="DO29" s="643"/>
      <c r="DP29" s="643"/>
      <c r="DQ29" s="643"/>
      <c r="DR29" s="643"/>
      <c r="DS29" s="643"/>
      <c r="DT29" s="643"/>
      <c r="DU29" s="643"/>
      <c r="DV29" s="644"/>
      <c r="DW29" s="627">
        <v>20.9</v>
      </c>
      <c r="DX29" s="655"/>
      <c r="DY29" s="655"/>
      <c r="DZ29" s="655"/>
      <c r="EA29" s="655"/>
      <c r="EB29" s="655"/>
      <c r="EC29" s="656"/>
    </row>
    <row r="30" spans="2:133" ht="11.25" customHeight="1" x14ac:dyDescent="0.15">
      <c r="B30" s="619" t="s">
        <v>308</v>
      </c>
      <c r="C30" s="620"/>
      <c r="D30" s="620"/>
      <c r="E30" s="620"/>
      <c r="F30" s="620"/>
      <c r="G30" s="620"/>
      <c r="H30" s="620"/>
      <c r="I30" s="620"/>
      <c r="J30" s="620"/>
      <c r="K30" s="620"/>
      <c r="L30" s="620"/>
      <c r="M30" s="620"/>
      <c r="N30" s="620"/>
      <c r="O30" s="620"/>
      <c r="P30" s="620"/>
      <c r="Q30" s="621"/>
      <c r="R30" s="622">
        <v>1418985</v>
      </c>
      <c r="S30" s="623"/>
      <c r="T30" s="623"/>
      <c r="U30" s="623"/>
      <c r="V30" s="623"/>
      <c r="W30" s="623"/>
      <c r="X30" s="623"/>
      <c r="Y30" s="624"/>
      <c r="Z30" s="625">
        <v>10</v>
      </c>
      <c r="AA30" s="625"/>
      <c r="AB30" s="625"/>
      <c r="AC30" s="625"/>
      <c r="AD30" s="626" t="s">
        <v>131</v>
      </c>
      <c r="AE30" s="626"/>
      <c r="AF30" s="626"/>
      <c r="AG30" s="626"/>
      <c r="AH30" s="626"/>
      <c r="AI30" s="626"/>
      <c r="AJ30" s="626"/>
      <c r="AK30" s="626"/>
      <c r="AL30" s="627" t="s">
        <v>131</v>
      </c>
      <c r="AM30" s="628"/>
      <c r="AN30" s="628"/>
      <c r="AO30" s="629"/>
      <c r="AP30" s="604" t="s">
        <v>224</v>
      </c>
      <c r="AQ30" s="605"/>
      <c r="AR30" s="605"/>
      <c r="AS30" s="605"/>
      <c r="AT30" s="605"/>
      <c r="AU30" s="605"/>
      <c r="AV30" s="605"/>
      <c r="AW30" s="605"/>
      <c r="AX30" s="605"/>
      <c r="AY30" s="605"/>
      <c r="AZ30" s="605"/>
      <c r="BA30" s="605"/>
      <c r="BB30" s="605"/>
      <c r="BC30" s="605"/>
      <c r="BD30" s="605"/>
      <c r="BE30" s="605"/>
      <c r="BF30" s="606"/>
      <c r="BG30" s="604" t="s">
        <v>309</v>
      </c>
      <c r="BH30" s="658"/>
      <c r="BI30" s="658"/>
      <c r="BJ30" s="658"/>
      <c r="BK30" s="658"/>
      <c r="BL30" s="658"/>
      <c r="BM30" s="658"/>
      <c r="BN30" s="658"/>
      <c r="BO30" s="658"/>
      <c r="BP30" s="658"/>
      <c r="BQ30" s="659"/>
      <c r="BR30" s="604" t="s">
        <v>310</v>
      </c>
      <c r="BS30" s="658"/>
      <c r="BT30" s="658"/>
      <c r="BU30" s="658"/>
      <c r="BV30" s="658"/>
      <c r="BW30" s="658"/>
      <c r="BX30" s="658"/>
      <c r="BY30" s="658"/>
      <c r="BZ30" s="658"/>
      <c r="CA30" s="658"/>
      <c r="CB30" s="659"/>
      <c r="CD30" s="662"/>
      <c r="CE30" s="663"/>
      <c r="CF30" s="619" t="s">
        <v>311</v>
      </c>
      <c r="CG30" s="620"/>
      <c r="CH30" s="620"/>
      <c r="CI30" s="620"/>
      <c r="CJ30" s="620"/>
      <c r="CK30" s="620"/>
      <c r="CL30" s="620"/>
      <c r="CM30" s="620"/>
      <c r="CN30" s="620"/>
      <c r="CO30" s="620"/>
      <c r="CP30" s="620"/>
      <c r="CQ30" s="621"/>
      <c r="CR30" s="622">
        <v>1482364</v>
      </c>
      <c r="CS30" s="623"/>
      <c r="CT30" s="623"/>
      <c r="CU30" s="623"/>
      <c r="CV30" s="623"/>
      <c r="CW30" s="623"/>
      <c r="CX30" s="623"/>
      <c r="CY30" s="624"/>
      <c r="CZ30" s="627">
        <v>10.7</v>
      </c>
      <c r="DA30" s="655"/>
      <c r="DB30" s="655"/>
      <c r="DC30" s="657"/>
      <c r="DD30" s="631">
        <v>1434295</v>
      </c>
      <c r="DE30" s="623"/>
      <c r="DF30" s="623"/>
      <c r="DG30" s="623"/>
      <c r="DH30" s="623"/>
      <c r="DI30" s="623"/>
      <c r="DJ30" s="623"/>
      <c r="DK30" s="624"/>
      <c r="DL30" s="631">
        <v>1434295</v>
      </c>
      <c r="DM30" s="623"/>
      <c r="DN30" s="623"/>
      <c r="DO30" s="623"/>
      <c r="DP30" s="623"/>
      <c r="DQ30" s="623"/>
      <c r="DR30" s="623"/>
      <c r="DS30" s="623"/>
      <c r="DT30" s="623"/>
      <c r="DU30" s="623"/>
      <c r="DV30" s="624"/>
      <c r="DW30" s="627">
        <v>20.2</v>
      </c>
      <c r="DX30" s="655"/>
      <c r="DY30" s="655"/>
      <c r="DZ30" s="655"/>
      <c r="EA30" s="655"/>
      <c r="EB30" s="655"/>
      <c r="EC30" s="656"/>
    </row>
    <row r="31" spans="2:133" ht="11.25" customHeight="1" x14ac:dyDescent="0.15">
      <c r="B31" s="635" t="s">
        <v>312</v>
      </c>
      <c r="C31" s="636"/>
      <c r="D31" s="636"/>
      <c r="E31" s="636"/>
      <c r="F31" s="636"/>
      <c r="G31" s="636"/>
      <c r="H31" s="636"/>
      <c r="I31" s="636"/>
      <c r="J31" s="636"/>
      <c r="K31" s="636"/>
      <c r="L31" s="636"/>
      <c r="M31" s="636"/>
      <c r="N31" s="636"/>
      <c r="O31" s="636"/>
      <c r="P31" s="636"/>
      <c r="Q31" s="637"/>
      <c r="R31" s="622" t="s">
        <v>131</v>
      </c>
      <c r="S31" s="623"/>
      <c r="T31" s="623"/>
      <c r="U31" s="623"/>
      <c r="V31" s="623"/>
      <c r="W31" s="623"/>
      <c r="X31" s="623"/>
      <c r="Y31" s="624"/>
      <c r="Z31" s="625" t="s">
        <v>131</v>
      </c>
      <c r="AA31" s="625"/>
      <c r="AB31" s="625"/>
      <c r="AC31" s="625"/>
      <c r="AD31" s="626" t="s">
        <v>131</v>
      </c>
      <c r="AE31" s="626"/>
      <c r="AF31" s="626"/>
      <c r="AG31" s="626"/>
      <c r="AH31" s="626"/>
      <c r="AI31" s="626"/>
      <c r="AJ31" s="626"/>
      <c r="AK31" s="626"/>
      <c r="AL31" s="627" t="s">
        <v>131</v>
      </c>
      <c r="AM31" s="628"/>
      <c r="AN31" s="628"/>
      <c r="AO31" s="629"/>
      <c r="AP31" s="670" t="s">
        <v>313</v>
      </c>
      <c r="AQ31" s="671"/>
      <c r="AR31" s="671"/>
      <c r="AS31" s="671"/>
      <c r="AT31" s="676" t="s">
        <v>314</v>
      </c>
      <c r="AU31" s="217"/>
      <c r="AV31" s="217"/>
      <c r="AW31" s="217"/>
      <c r="AX31" s="608" t="s">
        <v>190</v>
      </c>
      <c r="AY31" s="609"/>
      <c r="AZ31" s="609"/>
      <c r="BA31" s="609"/>
      <c r="BB31" s="609"/>
      <c r="BC31" s="609"/>
      <c r="BD31" s="609"/>
      <c r="BE31" s="609"/>
      <c r="BF31" s="610"/>
      <c r="BG31" s="669">
        <v>99.6</v>
      </c>
      <c r="BH31" s="666"/>
      <c r="BI31" s="666"/>
      <c r="BJ31" s="666"/>
      <c r="BK31" s="666"/>
      <c r="BL31" s="666"/>
      <c r="BM31" s="617">
        <v>98</v>
      </c>
      <c r="BN31" s="666"/>
      <c r="BO31" s="666"/>
      <c r="BP31" s="666"/>
      <c r="BQ31" s="667"/>
      <c r="BR31" s="669">
        <v>99.7</v>
      </c>
      <c r="BS31" s="666"/>
      <c r="BT31" s="666"/>
      <c r="BU31" s="666"/>
      <c r="BV31" s="666"/>
      <c r="BW31" s="666"/>
      <c r="BX31" s="617">
        <v>96.6</v>
      </c>
      <c r="BY31" s="666"/>
      <c r="BZ31" s="666"/>
      <c r="CA31" s="666"/>
      <c r="CB31" s="667"/>
      <c r="CD31" s="662"/>
      <c r="CE31" s="663"/>
      <c r="CF31" s="619" t="s">
        <v>315</v>
      </c>
      <c r="CG31" s="620"/>
      <c r="CH31" s="620"/>
      <c r="CI31" s="620"/>
      <c r="CJ31" s="620"/>
      <c r="CK31" s="620"/>
      <c r="CL31" s="620"/>
      <c r="CM31" s="620"/>
      <c r="CN31" s="620"/>
      <c r="CO31" s="620"/>
      <c r="CP31" s="620"/>
      <c r="CQ31" s="621"/>
      <c r="CR31" s="622">
        <v>47983</v>
      </c>
      <c r="CS31" s="643"/>
      <c r="CT31" s="643"/>
      <c r="CU31" s="643"/>
      <c r="CV31" s="643"/>
      <c r="CW31" s="643"/>
      <c r="CX31" s="643"/>
      <c r="CY31" s="644"/>
      <c r="CZ31" s="627">
        <v>0.3</v>
      </c>
      <c r="DA31" s="655"/>
      <c r="DB31" s="655"/>
      <c r="DC31" s="657"/>
      <c r="DD31" s="631">
        <v>44392</v>
      </c>
      <c r="DE31" s="643"/>
      <c r="DF31" s="643"/>
      <c r="DG31" s="643"/>
      <c r="DH31" s="643"/>
      <c r="DI31" s="643"/>
      <c r="DJ31" s="643"/>
      <c r="DK31" s="644"/>
      <c r="DL31" s="631">
        <v>44392</v>
      </c>
      <c r="DM31" s="643"/>
      <c r="DN31" s="643"/>
      <c r="DO31" s="643"/>
      <c r="DP31" s="643"/>
      <c r="DQ31" s="643"/>
      <c r="DR31" s="643"/>
      <c r="DS31" s="643"/>
      <c r="DT31" s="643"/>
      <c r="DU31" s="643"/>
      <c r="DV31" s="644"/>
      <c r="DW31" s="627">
        <v>0.6</v>
      </c>
      <c r="DX31" s="655"/>
      <c r="DY31" s="655"/>
      <c r="DZ31" s="655"/>
      <c r="EA31" s="655"/>
      <c r="EB31" s="655"/>
      <c r="EC31" s="656"/>
    </row>
    <row r="32" spans="2:133" ht="11.25" customHeight="1" x14ac:dyDescent="0.15">
      <c r="B32" s="619" t="s">
        <v>316</v>
      </c>
      <c r="C32" s="620"/>
      <c r="D32" s="620"/>
      <c r="E32" s="620"/>
      <c r="F32" s="620"/>
      <c r="G32" s="620"/>
      <c r="H32" s="620"/>
      <c r="I32" s="620"/>
      <c r="J32" s="620"/>
      <c r="K32" s="620"/>
      <c r="L32" s="620"/>
      <c r="M32" s="620"/>
      <c r="N32" s="620"/>
      <c r="O32" s="620"/>
      <c r="P32" s="620"/>
      <c r="Q32" s="621"/>
      <c r="R32" s="622">
        <v>1489335</v>
      </c>
      <c r="S32" s="623"/>
      <c r="T32" s="623"/>
      <c r="U32" s="623"/>
      <c r="V32" s="623"/>
      <c r="W32" s="623"/>
      <c r="X32" s="623"/>
      <c r="Y32" s="624"/>
      <c r="Z32" s="625">
        <v>10.5</v>
      </c>
      <c r="AA32" s="625"/>
      <c r="AB32" s="625"/>
      <c r="AC32" s="625"/>
      <c r="AD32" s="626" t="s">
        <v>248</v>
      </c>
      <c r="AE32" s="626"/>
      <c r="AF32" s="626"/>
      <c r="AG32" s="626"/>
      <c r="AH32" s="626"/>
      <c r="AI32" s="626"/>
      <c r="AJ32" s="626"/>
      <c r="AK32" s="626"/>
      <c r="AL32" s="627" t="s">
        <v>248</v>
      </c>
      <c r="AM32" s="628"/>
      <c r="AN32" s="628"/>
      <c r="AO32" s="629"/>
      <c r="AP32" s="672"/>
      <c r="AQ32" s="673"/>
      <c r="AR32" s="673"/>
      <c r="AS32" s="673"/>
      <c r="AT32" s="677"/>
      <c r="AU32" s="213" t="s">
        <v>317</v>
      </c>
      <c r="AX32" s="619" t="s">
        <v>318</v>
      </c>
      <c r="AY32" s="620"/>
      <c r="AZ32" s="620"/>
      <c r="BA32" s="620"/>
      <c r="BB32" s="620"/>
      <c r="BC32" s="620"/>
      <c r="BD32" s="620"/>
      <c r="BE32" s="620"/>
      <c r="BF32" s="621"/>
      <c r="BG32" s="679">
        <v>99.7</v>
      </c>
      <c r="BH32" s="643"/>
      <c r="BI32" s="643"/>
      <c r="BJ32" s="643"/>
      <c r="BK32" s="643"/>
      <c r="BL32" s="643"/>
      <c r="BM32" s="628">
        <v>99.2</v>
      </c>
      <c r="BN32" s="643"/>
      <c r="BO32" s="643"/>
      <c r="BP32" s="643"/>
      <c r="BQ32" s="668"/>
      <c r="BR32" s="679">
        <v>99.9</v>
      </c>
      <c r="BS32" s="643"/>
      <c r="BT32" s="643"/>
      <c r="BU32" s="643"/>
      <c r="BV32" s="643"/>
      <c r="BW32" s="643"/>
      <c r="BX32" s="628">
        <v>99.2</v>
      </c>
      <c r="BY32" s="643"/>
      <c r="BZ32" s="643"/>
      <c r="CA32" s="643"/>
      <c r="CB32" s="668"/>
      <c r="CD32" s="664"/>
      <c r="CE32" s="665"/>
      <c r="CF32" s="619" t="s">
        <v>319</v>
      </c>
      <c r="CG32" s="620"/>
      <c r="CH32" s="620"/>
      <c r="CI32" s="620"/>
      <c r="CJ32" s="620"/>
      <c r="CK32" s="620"/>
      <c r="CL32" s="620"/>
      <c r="CM32" s="620"/>
      <c r="CN32" s="620"/>
      <c r="CO32" s="620"/>
      <c r="CP32" s="620"/>
      <c r="CQ32" s="621"/>
      <c r="CR32" s="622">
        <v>391</v>
      </c>
      <c r="CS32" s="623"/>
      <c r="CT32" s="623"/>
      <c r="CU32" s="623"/>
      <c r="CV32" s="623"/>
      <c r="CW32" s="623"/>
      <c r="CX32" s="623"/>
      <c r="CY32" s="624"/>
      <c r="CZ32" s="627">
        <v>0</v>
      </c>
      <c r="DA32" s="655"/>
      <c r="DB32" s="655"/>
      <c r="DC32" s="657"/>
      <c r="DD32" s="631">
        <v>391</v>
      </c>
      <c r="DE32" s="623"/>
      <c r="DF32" s="623"/>
      <c r="DG32" s="623"/>
      <c r="DH32" s="623"/>
      <c r="DI32" s="623"/>
      <c r="DJ32" s="623"/>
      <c r="DK32" s="624"/>
      <c r="DL32" s="631">
        <v>391</v>
      </c>
      <c r="DM32" s="623"/>
      <c r="DN32" s="623"/>
      <c r="DO32" s="623"/>
      <c r="DP32" s="623"/>
      <c r="DQ32" s="623"/>
      <c r="DR32" s="623"/>
      <c r="DS32" s="623"/>
      <c r="DT32" s="623"/>
      <c r="DU32" s="623"/>
      <c r="DV32" s="624"/>
      <c r="DW32" s="627">
        <v>0</v>
      </c>
      <c r="DX32" s="655"/>
      <c r="DY32" s="655"/>
      <c r="DZ32" s="655"/>
      <c r="EA32" s="655"/>
      <c r="EB32" s="655"/>
      <c r="EC32" s="656"/>
    </row>
    <row r="33" spans="2:133" ht="11.25" customHeight="1" x14ac:dyDescent="0.15">
      <c r="B33" s="619" t="s">
        <v>320</v>
      </c>
      <c r="C33" s="620"/>
      <c r="D33" s="620"/>
      <c r="E33" s="620"/>
      <c r="F33" s="620"/>
      <c r="G33" s="620"/>
      <c r="H33" s="620"/>
      <c r="I33" s="620"/>
      <c r="J33" s="620"/>
      <c r="K33" s="620"/>
      <c r="L33" s="620"/>
      <c r="M33" s="620"/>
      <c r="N33" s="620"/>
      <c r="O33" s="620"/>
      <c r="P33" s="620"/>
      <c r="Q33" s="621"/>
      <c r="R33" s="622">
        <v>19467</v>
      </c>
      <c r="S33" s="623"/>
      <c r="T33" s="623"/>
      <c r="U33" s="623"/>
      <c r="V33" s="623"/>
      <c r="W33" s="623"/>
      <c r="X33" s="623"/>
      <c r="Y33" s="624"/>
      <c r="Z33" s="625">
        <v>0.1</v>
      </c>
      <c r="AA33" s="625"/>
      <c r="AB33" s="625"/>
      <c r="AC33" s="625"/>
      <c r="AD33" s="626">
        <v>1334</v>
      </c>
      <c r="AE33" s="626"/>
      <c r="AF33" s="626"/>
      <c r="AG33" s="626"/>
      <c r="AH33" s="626"/>
      <c r="AI33" s="626"/>
      <c r="AJ33" s="626"/>
      <c r="AK33" s="626"/>
      <c r="AL33" s="627">
        <v>0</v>
      </c>
      <c r="AM33" s="628"/>
      <c r="AN33" s="628"/>
      <c r="AO33" s="629"/>
      <c r="AP33" s="674"/>
      <c r="AQ33" s="675"/>
      <c r="AR33" s="675"/>
      <c r="AS33" s="675"/>
      <c r="AT33" s="678"/>
      <c r="AU33" s="218"/>
      <c r="AV33" s="218"/>
      <c r="AW33" s="218"/>
      <c r="AX33" s="645" t="s">
        <v>321</v>
      </c>
      <c r="AY33" s="646"/>
      <c r="AZ33" s="646"/>
      <c r="BA33" s="646"/>
      <c r="BB33" s="646"/>
      <c r="BC33" s="646"/>
      <c r="BD33" s="646"/>
      <c r="BE33" s="646"/>
      <c r="BF33" s="647"/>
      <c r="BG33" s="680">
        <v>99.6</v>
      </c>
      <c r="BH33" s="681"/>
      <c r="BI33" s="681"/>
      <c r="BJ33" s="681"/>
      <c r="BK33" s="681"/>
      <c r="BL33" s="681"/>
      <c r="BM33" s="682">
        <v>97.2</v>
      </c>
      <c r="BN33" s="681"/>
      <c r="BO33" s="681"/>
      <c r="BP33" s="681"/>
      <c r="BQ33" s="683"/>
      <c r="BR33" s="680">
        <v>99.6</v>
      </c>
      <c r="BS33" s="681"/>
      <c r="BT33" s="681"/>
      <c r="BU33" s="681"/>
      <c r="BV33" s="681"/>
      <c r="BW33" s="681"/>
      <c r="BX33" s="682">
        <v>94.2</v>
      </c>
      <c r="BY33" s="681"/>
      <c r="BZ33" s="681"/>
      <c r="CA33" s="681"/>
      <c r="CB33" s="683"/>
      <c r="CD33" s="619" t="s">
        <v>322</v>
      </c>
      <c r="CE33" s="620"/>
      <c r="CF33" s="620"/>
      <c r="CG33" s="620"/>
      <c r="CH33" s="620"/>
      <c r="CI33" s="620"/>
      <c r="CJ33" s="620"/>
      <c r="CK33" s="620"/>
      <c r="CL33" s="620"/>
      <c r="CM33" s="620"/>
      <c r="CN33" s="620"/>
      <c r="CO33" s="620"/>
      <c r="CP33" s="620"/>
      <c r="CQ33" s="621"/>
      <c r="CR33" s="622">
        <v>6327326</v>
      </c>
      <c r="CS33" s="643"/>
      <c r="CT33" s="643"/>
      <c r="CU33" s="643"/>
      <c r="CV33" s="643"/>
      <c r="CW33" s="643"/>
      <c r="CX33" s="643"/>
      <c r="CY33" s="644"/>
      <c r="CZ33" s="627">
        <v>45.6</v>
      </c>
      <c r="DA33" s="655"/>
      <c r="DB33" s="655"/>
      <c r="DC33" s="657"/>
      <c r="DD33" s="631">
        <v>4444606</v>
      </c>
      <c r="DE33" s="643"/>
      <c r="DF33" s="643"/>
      <c r="DG33" s="643"/>
      <c r="DH33" s="643"/>
      <c r="DI33" s="643"/>
      <c r="DJ33" s="643"/>
      <c r="DK33" s="644"/>
      <c r="DL33" s="631">
        <v>2951885</v>
      </c>
      <c r="DM33" s="643"/>
      <c r="DN33" s="643"/>
      <c r="DO33" s="643"/>
      <c r="DP33" s="643"/>
      <c r="DQ33" s="643"/>
      <c r="DR33" s="643"/>
      <c r="DS33" s="643"/>
      <c r="DT33" s="643"/>
      <c r="DU33" s="643"/>
      <c r="DV33" s="644"/>
      <c r="DW33" s="627">
        <v>41.6</v>
      </c>
      <c r="DX33" s="655"/>
      <c r="DY33" s="655"/>
      <c r="DZ33" s="655"/>
      <c r="EA33" s="655"/>
      <c r="EB33" s="655"/>
      <c r="EC33" s="656"/>
    </row>
    <row r="34" spans="2:133" ht="11.25" customHeight="1" x14ac:dyDescent="0.15">
      <c r="B34" s="619" t="s">
        <v>323</v>
      </c>
      <c r="C34" s="620"/>
      <c r="D34" s="620"/>
      <c r="E34" s="620"/>
      <c r="F34" s="620"/>
      <c r="G34" s="620"/>
      <c r="H34" s="620"/>
      <c r="I34" s="620"/>
      <c r="J34" s="620"/>
      <c r="K34" s="620"/>
      <c r="L34" s="620"/>
      <c r="M34" s="620"/>
      <c r="N34" s="620"/>
      <c r="O34" s="620"/>
      <c r="P34" s="620"/>
      <c r="Q34" s="621"/>
      <c r="R34" s="622">
        <v>191464</v>
      </c>
      <c r="S34" s="623"/>
      <c r="T34" s="623"/>
      <c r="U34" s="623"/>
      <c r="V34" s="623"/>
      <c r="W34" s="623"/>
      <c r="X34" s="623"/>
      <c r="Y34" s="624"/>
      <c r="Z34" s="625">
        <v>1.3</v>
      </c>
      <c r="AA34" s="625"/>
      <c r="AB34" s="625"/>
      <c r="AC34" s="625"/>
      <c r="AD34" s="626" t="s">
        <v>131</v>
      </c>
      <c r="AE34" s="626"/>
      <c r="AF34" s="626"/>
      <c r="AG34" s="626"/>
      <c r="AH34" s="626"/>
      <c r="AI34" s="626"/>
      <c r="AJ34" s="626"/>
      <c r="AK34" s="626"/>
      <c r="AL34" s="627" t="s">
        <v>131</v>
      </c>
      <c r="AM34" s="628"/>
      <c r="AN34" s="628"/>
      <c r="AO34" s="629"/>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19" t="s">
        <v>324</v>
      </c>
      <c r="CE34" s="620"/>
      <c r="CF34" s="620"/>
      <c r="CG34" s="620"/>
      <c r="CH34" s="620"/>
      <c r="CI34" s="620"/>
      <c r="CJ34" s="620"/>
      <c r="CK34" s="620"/>
      <c r="CL34" s="620"/>
      <c r="CM34" s="620"/>
      <c r="CN34" s="620"/>
      <c r="CO34" s="620"/>
      <c r="CP34" s="620"/>
      <c r="CQ34" s="621"/>
      <c r="CR34" s="622">
        <v>1510274</v>
      </c>
      <c r="CS34" s="623"/>
      <c r="CT34" s="623"/>
      <c r="CU34" s="623"/>
      <c r="CV34" s="623"/>
      <c r="CW34" s="623"/>
      <c r="CX34" s="623"/>
      <c r="CY34" s="624"/>
      <c r="CZ34" s="627">
        <v>10.9</v>
      </c>
      <c r="DA34" s="655"/>
      <c r="DB34" s="655"/>
      <c r="DC34" s="657"/>
      <c r="DD34" s="631">
        <v>797844</v>
      </c>
      <c r="DE34" s="623"/>
      <c r="DF34" s="623"/>
      <c r="DG34" s="623"/>
      <c r="DH34" s="623"/>
      <c r="DI34" s="623"/>
      <c r="DJ34" s="623"/>
      <c r="DK34" s="624"/>
      <c r="DL34" s="631">
        <v>587242</v>
      </c>
      <c r="DM34" s="623"/>
      <c r="DN34" s="623"/>
      <c r="DO34" s="623"/>
      <c r="DP34" s="623"/>
      <c r="DQ34" s="623"/>
      <c r="DR34" s="623"/>
      <c r="DS34" s="623"/>
      <c r="DT34" s="623"/>
      <c r="DU34" s="623"/>
      <c r="DV34" s="624"/>
      <c r="DW34" s="627">
        <v>8.3000000000000007</v>
      </c>
      <c r="DX34" s="655"/>
      <c r="DY34" s="655"/>
      <c r="DZ34" s="655"/>
      <c r="EA34" s="655"/>
      <c r="EB34" s="655"/>
      <c r="EC34" s="656"/>
    </row>
    <row r="35" spans="2:133" ht="11.25" customHeight="1" x14ac:dyDescent="0.15">
      <c r="B35" s="619" t="s">
        <v>325</v>
      </c>
      <c r="C35" s="620"/>
      <c r="D35" s="620"/>
      <c r="E35" s="620"/>
      <c r="F35" s="620"/>
      <c r="G35" s="620"/>
      <c r="H35" s="620"/>
      <c r="I35" s="620"/>
      <c r="J35" s="620"/>
      <c r="K35" s="620"/>
      <c r="L35" s="620"/>
      <c r="M35" s="620"/>
      <c r="N35" s="620"/>
      <c r="O35" s="620"/>
      <c r="P35" s="620"/>
      <c r="Q35" s="621"/>
      <c r="R35" s="622">
        <v>462685</v>
      </c>
      <c r="S35" s="623"/>
      <c r="T35" s="623"/>
      <c r="U35" s="623"/>
      <c r="V35" s="623"/>
      <c r="W35" s="623"/>
      <c r="X35" s="623"/>
      <c r="Y35" s="624"/>
      <c r="Z35" s="625">
        <v>3.2</v>
      </c>
      <c r="AA35" s="625"/>
      <c r="AB35" s="625"/>
      <c r="AC35" s="625"/>
      <c r="AD35" s="626" t="s">
        <v>131</v>
      </c>
      <c r="AE35" s="626"/>
      <c r="AF35" s="626"/>
      <c r="AG35" s="626"/>
      <c r="AH35" s="626"/>
      <c r="AI35" s="626"/>
      <c r="AJ35" s="626"/>
      <c r="AK35" s="626"/>
      <c r="AL35" s="627" t="s">
        <v>248</v>
      </c>
      <c r="AM35" s="628"/>
      <c r="AN35" s="628"/>
      <c r="AO35" s="629"/>
      <c r="AP35" s="221"/>
      <c r="AQ35" s="604" t="s">
        <v>326</v>
      </c>
      <c r="AR35" s="605"/>
      <c r="AS35" s="605"/>
      <c r="AT35" s="605"/>
      <c r="AU35" s="605"/>
      <c r="AV35" s="605"/>
      <c r="AW35" s="605"/>
      <c r="AX35" s="605"/>
      <c r="AY35" s="605"/>
      <c r="AZ35" s="605"/>
      <c r="BA35" s="605"/>
      <c r="BB35" s="605"/>
      <c r="BC35" s="605"/>
      <c r="BD35" s="605"/>
      <c r="BE35" s="605"/>
      <c r="BF35" s="606"/>
      <c r="BG35" s="604" t="s">
        <v>327</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328</v>
      </c>
      <c r="CE35" s="620"/>
      <c r="CF35" s="620"/>
      <c r="CG35" s="620"/>
      <c r="CH35" s="620"/>
      <c r="CI35" s="620"/>
      <c r="CJ35" s="620"/>
      <c r="CK35" s="620"/>
      <c r="CL35" s="620"/>
      <c r="CM35" s="620"/>
      <c r="CN35" s="620"/>
      <c r="CO35" s="620"/>
      <c r="CP35" s="620"/>
      <c r="CQ35" s="621"/>
      <c r="CR35" s="622">
        <v>318561</v>
      </c>
      <c r="CS35" s="643"/>
      <c r="CT35" s="643"/>
      <c r="CU35" s="643"/>
      <c r="CV35" s="643"/>
      <c r="CW35" s="643"/>
      <c r="CX35" s="643"/>
      <c r="CY35" s="644"/>
      <c r="CZ35" s="627">
        <v>2.2999999999999998</v>
      </c>
      <c r="DA35" s="655"/>
      <c r="DB35" s="655"/>
      <c r="DC35" s="657"/>
      <c r="DD35" s="631">
        <v>243845</v>
      </c>
      <c r="DE35" s="643"/>
      <c r="DF35" s="643"/>
      <c r="DG35" s="643"/>
      <c r="DH35" s="643"/>
      <c r="DI35" s="643"/>
      <c r="DJ35" s="643"/>
      <c r="DK35" s="644"/>
      <c r="DL35" s="631">
        <v>121704</v>
      </c>
      <c r="DM35" s="643"/>
      <c r="DN35" s="643"/>
      <c r="DO35" s="643"/>
      <c r="DP35" s="643"/>
      <c r="DQ35" s="643"/>
      <c r="DR35" s="643"/>
      <c r="DS35" s="643"/>
      <c r="DT35" s="643"/>
      <c r="DU35" s="643"/>
      <c r="DV35" s="644"/>
      <c r="DW35" s="627">
        <v>1.7</v>
      </c>
      <c r="DX35" s="655"/>
      <c r="DY35" s="655"/>
      <c r="DZ35" s="655"/>
      <c r="EA35" s="655"/>
      <c r="EB35" s="655"/>
      <c r="EC35" s="656"/>
    </row>
    <row r="36" spans="2:133" ht="11.25" customHeight="1" x14ac:dyDescent="0.15">
      <c r="B36" s="619" t="s">
        <v>329</v>
      </c>
      <c r="C36" s="620"/>
      <c r="D36" s="620"/>
      <c r="E36" s="620"/>
      <c r="F36" s="620"/>
      <c r="G36" s="620"/>
      <c r="H36" s="620"/>
      <c r="I36" s="620"/>
      <c r="J36" s="620"/>
      <c r="K36" s="620"/>
      <c r="L36" s="620"/>
      <c r="M36" s="620"/>
      <c r="N36" s="620"/>
      <c r="O36" s="620"/>
      <c r="P36" s="620"/>
      <c r="Q36" s="621"/>
      <c r="R36" s="622">
        <v>262744</v>
      </c>
      <c r="S36" s="623"/>
      <c r="T36" s="623"/>
      <c r="U36" s="623"/>
      <c r="V36" s="623"/>
      <c r="W36" s="623"/>
      <c r="X36" s="623"/>
      <c r="Y36" s="624"/>
      <c r="Z36" s="625">
        <v>1.8</v>
      </c>
      <c r="AA36" s="625"/>
      <c r="AB36" s="625"/>
      <c r="AC36" s="625"/>
      <c r="AD36" s="626" t="s">
        <v>131</v>
      </c>
      <c r="AE36" s="626"/>
      <c r="AF36" s="626"/>
      <c r="AG36" s="626"/>
      <c r="AH36" s="626"/>
      <c r="AI36" s="626"/>
      <c r="AJ36" s="626"/>
      <c r="AK36" s="626"/>
      <c r="AL36" s="627" t="s">
        <v>177</v>
      </c>
      <c r="AM36" s="628"/>
      <c r="AN36" s="628"/>
      <c r="AO36" s="629"/>
      <c r="AP36" s="221"/>
      <c r="AQ36" s="688" t="s">
        <v>330</v>
      </c>
      <c r="AR36" s="689"/>
      <c r="AS36" s="689"/>
      <c r="AT36" s="689"/>
      <c r="AU36" s="689"/>
      <c r="AV36" s="689"/>
      <c r="AW36" s="689"/>
      <c r="AX36" s="689"/>
      <c r="AY36" s="690"/>
      <c r="AZ36" s="611">
        <v>2011853</v>
      </c>
      <c r="BA36" s="612"/>
      <c r="BB36" s="612"/>
      <c r="BC36" s="612"/>
      <c r="BD36" s="612"/>
      <c r="BE36" s="612"/>
      <c r="BF36" s="684"/>
      <c r="BG36" s="608" t="s">
        <v>331</v>
      </c>
      <c r="BH36" s="609"/>
      <c r="BI36" s="609"/>
      <c r="BJ36" s="609"/>
      <c r="BK36" s="609"/>
      <c r="BL36" s="609"/>
      <c r="BM36" s="609"/>
      <c r="BN36" s="609"/>
      <c r="BO36" s="609"/>
      <c r="BP36" s="609"/>
      <c r="BQ36" s="609"/>
      <c r="BR36" s="609"/>
      <c r="BS36" s="609"/>
      <c r="BT36" s="609"/>
      <c r="BU36" s="610"/>
      <c r="BV36" s="611">
        <v>12789</v>
      </c>
      <c r="BW36" s="612"/>
      <c r="BX36" s="612"/>
      <c r="BY36" s="612"/>
      <c r="BZ36" s="612"/>
      <c r="CA36" s="612"/>
      <c r="CB36" s="684"/>
      <c r="CD36" s="619" t="s">
        <v>332</v>
      </c>
      <c r="CE36" s="620"/>
      <c r="CF36" s="620"/>
      <c r="CG36" s="620"/>
      <c r="CH36" s="620"/>
      <c r="CI36" s="620"/>
      <c r="CJ36" s="620"/>
      <c r="CK36" s="620"/>
      <c r="CL36" s="620"/>
      <c r="CM36" s="620"/>
      <c r="CN36" s="620"/>
      <c r="CO36" s="620"/>
      <c r="CP36" s="620"/>
      <c r="CQ36" s="621"/>
      <c r="CR36" s="622">
        <v>2594128</v>
      </c>
      <c r="CS36" s="623"/>
      <c r="CT36" s="623"/>
      <c r="CU36" s="623"/>
      <c r="CV36" s="623"/>
      <c r="CW36" s="623"/>
      <c r="CX36" s="623"/>
      <c r="CY36" s="624"/>
      <c r="CZ36" s="627">
        <v>18.7</v>
      </c>
      <c r="DA36" s="655"/>
      <c r="DB36" s="655"/>
      <c r="DC36" s="657"/>
      <c r="DD36" s="631">
        <v>1812731</v>
      </c>
      <c r="DE36" s="623"/>
      <c r="DF36" s="623"/>
      <c r="DG36" s="623"/>
      <c r="DH36" s="623"/>
      <c r="DI36" s="623"/>
      <c r="DJ36" s="623"/>
      <c r="DK36" s="624"/>
      <c r="DL36" s="631">
        <v>1118638</v>
      </c>
      <c r="DM36" s="623"/>
      <c r="DN36" s="623"/>
      <c r="DO36" s="623"/>
      <c r="DP36" s="623"/>
      <c r="DQ36" s="623"/>
      <c r="DR36" s="623"/>
      <c r="DS36" s="623"/>
      <c r="DT36" s="623"/>
      <c r="DU36" s="623"/>
      <c r="DV36" s="624"/>
      <c r="DW36" s="627">
        <v>15.8</v>
      </c>
      <c r="DX36" s="655"/>
      <c r="DY36" s="655"/>
      <c r="DZ36" s="655"/>
      <c r="EA36" s="655"/>
      <c r="EB36" s="655"/>
      <c r="EC36" s="656"/>
    </row>
    <row r="37" spans="2:133" ht="11.25" customHeight="1" x14ac:dyDescent="0.15">
      <c r="B37" s="619" t="s">
        <v>333</v>
      </c>
      <c r="C37" s="620"/>
      <c r="D37" s="620"/>
      <c r="E37" s="620"/>
      <c r="F37" s="620"/>
      <c r="G37" s="620"/>
      <c r="H37" s="620"/>
      <c r="I37" s="620"/>
      <c r="J37" s="620"/>
      <c r="K37" s="620"/>
      <c r="L37" s="620"/>
      <c r="M37" s="620"/>
      <c r="N37" s="620"/>
      <c r="O37" s="620"/>
      <c r="P37" s="620"/>
      <c r="Q37" s="621"/>
      <c r="R37" s="622">
        <v>276935</v>
      </c>
      <c r="S37" s="623"/>
      <c r="T37" s="623"/>
      <c r="U37" s="623"/>
      <c r="V37" s="623"/>
      <c r="W37" s="623"/>
      <c r="X37" s="623"/>
      <c r="Y37" s="624"/>
      <c r="Z37" s="625">
        <v>1.9</v>
      </c>
      <c r="AA37" s="625"/>
      <c r="AB37" s="625"/>
      <c r="AC37" s="625"/>
      <c r="AD37" s="626">
        <v>1581</v>
      </c>
      <c r="AE37" s="626"/>
      <c r="AF37" s="626"/>
      <c r="AG37" s="626"/>
      <c r="AH37" s="626"/>
      <c r="AI37" s="626"/>
      <c r="AJ37" s="626"/>
      <c r="AK37" s="626"/>
      <c r="AL37" s="627">
        <v>0</v>
      </c>
      <c r="AM37" s="628"/>
      <c r="AN37" s="628"/>
      <c r="AO37" s="629"/>
      <c r="AQ37" s="685" t="s">
        <v>334</v>
      </c>
      <c r="AR37" s="686"/>
      <c r="AS37" s="686"/>
      <c r="AT37" s="686"/>
      <c r="AU37" s="686"/>
      <c r="AV37" s="686"/>
      <c r="AW37" s="686"/>
      <c r="AX37" s="686"/>
      <c r="AY37" s="687"/>
      <c r="AZ37" s="622">
        <v>570252</v>
      </c>
      <c r="BA37" s="623"/>
      <c r="BB37" s="623"/>
      <c r="BC37" s="623"/>
      <c r="BD37" s="643"/>
      <c r="BE37" s="643"/>
      <c r="BF37" s="668"/>
      <c r="BG37" s="619" t="s">
        <v>335</v>
      </c>
      <c r="BH37" s="620"/>
      <c r="BI37" s="620"/>
      <c r="BJ37" s="620"/>
      <c r="BK37" s="620"/>
      <c r="BL37" s="620"/>
      <c r="BM37" s="620"/>
      <c r="BN37" s="620"/>
      <c r="BO37" s="620"/>
      <c r="BP37" s="620"/>
      <c r="BQ37" s="620"/>
      <c r="BR37" s="620"/>
      <c r="BS37" s="620"/>
      <c r="BT37" s="620"/>
      <c r="BU37" s="621"/>
      <c r="BV37" s="622">
        <v>-6579</v>
      </c>
      <c r="BW37" s="623"/>
      <c r="BX37" s="623"/>
      <c r="BY37" s="623"/>
      <c r="BZ37" s="623"/>
      <c r="CA37" s="623"/>
      <c r="CB37" s="632"/>
      <c r="CD37" s="619" t="s">
        <v>336</v>
      </c>
      <c r="CE37" s="620"/>
      <c r="CF37" s="620"/>
      <c r="CG37" s="620"/>
      <c r="CH37" s="620"/>
      <c r="CI37" s="620"/>
      <c r="CJ37" s="620"/>
      <c r="CK37" s="620"/>
      <c r="CL37" s="620"/>
      <c r="CM37" s="620"/>
      <c r="CN37" s="620"/>
      <c r="CO37" s="620"/>
      <c r="CP37" s="620"/>
      <c r="CQ37" s="621"/>
      <c r="CR37" s="622">
        <v>729010</v>
      </c>
      <c r="CS37" s="643"/>
      <c r="CT37" s="643"/>
      <c r="CU37" s="643"/>
      <c r="CV37" s="643"/>
      <c r="CW37" s="643"/>
      <c r="CX37" s="643"/>
      <c r="CY37" s="644"/>
      <c r="CZ37" s="627">
        <v>5.3</v>
      </c>
      <c r="DA37" s="655"/>
      <c r="DB37" s="655"/>
      <c r="DC37" s="657"/>
      <c r="DD37" s="631">
        <v>671560</v>
      </c>
      <c r="DE37" s="643"/>
      <c r="DF37" s="643"/>
      <c r="DG37" s="643"/>
      <c r="DH37" s="643"/>
      <c r="DI37" s="643"/>
      <c r="DJ37" s="643"/>
      <c r="DK37" s="644"/>
      <c r="DL37" s="631">
        <v>444974</v>
      </c>
      <c r="DM37" s="643"/>
      <c r="DN37" s="643"/>
      <c r="DO37" s="643"/>
      <c r="DP37" s="643"/>
      <c r="DQ37" s="643"/>
      <c r="DR37" s="643"/>
      <c r="DS37" s="643"/>
      <c r="DT37" s="643"/>
      <c r="DU37" s="643"/>
      <c r="DV37" s="644"/>
      <c r="DW37" s="627">
        <v>6.3</v>
      </c>
      <c r="DX37" s="655"/>
      <c r="DY37" s="655"/>
      <c r="DZ37" s="655"/>
      <c r="EA37" s="655"/>
      <c r="EB37" s="655"/>
      <c r="EC37" s="656"/>
    </row>
    <row r="38" spans="2:133" ht="11.25" customHeight="1" x14ac:dyDescent="0.15">
      <c r="B38" s="619" t="s">
        <v>337</v>
      </c>
      <c r="C38" s="620"/>
      <c r="D38" s="620"/>
      <c r="E38" s="620"/>
      <c r="F38" s="620"/>
      <c r="G38" s="620"/>
      <c r="H38" s="620"/>
      <c r="I38" s="620"/>
      <c r="J38" s="620"/>
      <c r="K38" s="620"/>
      <c r="L38" s="620"/>
      <c r="M38" s="620"/>
      <c r="N38" s="620"/>
      <c r="O38" s="620"/>
      <c r="P38" s="620"/>
      <c r="Q38" s="621"/>
      <c r="R38" s="622">
        <v>1752650</v>
      </c>
      <c r="S38" s="623"/>
      <c r="T38" s="623"/>
      <c r="U38" s="623"/>
      <c r="V38" s="623"/>
      <c r="W38" s="623"/>
      <c r="X38" s="623"/>
      <c r="Y38" s="624"/>
      <c r="Z38" s="625">
        <v>12.3</v>
      </c>
      <c r="AA38" s="625"/>
      <c r="AB38" s="625"/>
      <c r="AC38" s="625"/>
      <c r="AD38" s="626" t="s">
        <v>131</v>
      </c>
      <c r="AE38" s="626"/>
      <c r="AF38" s="626"/>
      <c r="AG38" s="626"/>
      <c r="AH38" s="626"/>
      <c r="AI38" s="626"/>
      <c r="AJ38" s="626"/>
      <c r="AK38" s="626"/>
      <c r="AL38" s="627" t="s">
        <v>248</v>
      </c>
      <c r="AM38" s="628"/>
      <c r="AN38" s="628"/>
      <c r="AO38" s="629"/>
      <c r="AQ38" s="685" t="s">
        <v>338</v>
      </c>
      <c r="AR38" s="686"/>
      <c r="AS38" s="686"/>
      <c r="AT38" s="686"/>
      <c r="AU38" s="686"/>
      <c r="AV38" s="686"/>
      <c r="AW38" s="686"/>
      <c r="AX38" s="686"/>
      <c r="AY38" s="687"/>
      <c r="AZ38" s="622">
        <v>390119</v>
      </c>
      <c r="BA38" s="623"/>
      <c r="BB38" s="623"/>
      <c r="BC38" s="623"/>
      <c r="BD38" s="643"/>
      <c r="BE38" s="643"/>
      <c r="BF38" s="668"/>
      <c r="BG38" s="619" t="s">
        <v>339</v>
      </c>
      <c r="BH38" s="620"/>
      <c r="BI38" s="620"/>
      <c r="BJ38" s="620"/>
      <c r="BK38" s="620"/>
      <c r="BL38" s="620"/>
      <c r="BM38" s="620"/>
      <c r="BN38" s="620"/>
      <c r="BO38" s="620"/>
      <c r="BP38" s="620"/>
      <c r="BQ38" s="620"/>
      <c r="BR38" s="620"/>
      <c r="BS38" s="620"/>
      <c r="BT38" s="620"/>
      <c r="BU38" s="621"/>
      <c r="BV38" s="622">
        <v>1497</v>
      </c>
      <c r="BW38" s="623"/>
      <c r="BX38" s="623"/>
      <c r="BY38" s="623"/>
      <c r="BZ38" s="623"/>
      <c r="CA38" s="623"/>
      <c r="CB38" s="632"/>
      <c r="CD38" s="619" t="s">
        <v>340</v>
      </c>
      <c r="CE38" s="620"/>
      <c r="CF38" s="620"/>
      <c r="CG38" s="620"/>
      <c r="CH38" s="620"/>
      <c r="CI38" s="620"/>
      <c r="CJ38" s="620"/>
      <c r="CK38" s="620"/>
      <c r="CL38" s="620"/>
      <c r="CM38" s="620"/>
      <c r="CN38" s="620"/>
      <c r="CO38" s="620"/>
      <c r="CP38" s="620"/>
      <c r="CQ38" s="621"/>
      <c r="CR38" s="622">
        <v>1344143</v>
      </c>
      <c r="CS38" s="623"/>
      <c r="CT38" s="623"/>
      <c r="CU38" s="623"/>
      <c r="CV38" s="623"/>
      <c r="CW38" s="623"/>
      <c r="CX38" s="623"/>
      <c r="CY38" s="624"/>
      <c r="CZ38" s="627">
        <v>9.6999999999999993</v>
      </c>
      <c r="DA38" s="655"/>
      <c r="DB38" s="655"/>
      <c r="DC38" s="657"/>
      <c r="DD38" s="631">
        <v>1231409</v>
      </c>
      <c r="DE38" s="623"/>
      <c r="DF38" s="623"/>
      <c r="DG38" s="623"/>
      <c r="DH38" s="623"/>
      <c r="DI38" s="623"/>
      <c r="DJ38" s="623"/>
      <c r="DK38" s="624"/>
      <c r="DL38" s="631">
        <v>1124301</v>
      </c>
      <c r="DM38" s="623"/>
      <c r="DN38" s="623"/>
      <c r="DO38" s="623"/>
      <c r="DP38" s="623"/>
      <c r="DQ38" s="623"/>
      <c r="DR38" s="623"/>
      <c r="DS38" s="623"/>
      <c r="DT38" s="623"/>
      <c r="DU38" s="623"/>
      <c r="DV38" s="624"/>
      <c r="DW38" s="627">
        <v>15.9</v>
      </c>
      <c r="DX38" s="655"/>
      <c r="DY38" s="655"/>
      <c r="DZ38" s="655"/>
      <c r="EA38" s="655"/>
      <c r="EB38" s="655"/>
      <c r="EC38" s="656"/>
    </row>
    <row r="39" spans="2:133" ht="11.25" customHeight="1" x14ac:dyDescent="0.15">
      <c r="B39" s="619" t="s">
        <v>341</v>
      </c>
      <c r="C39" s="620"/>
      <c r="D39" s="620"/>
      <c r="E39" s="620"/>
      <c r="F39" s="620"/>
      <c r="G39" s="620"/>
      <c r="H39" s="620"/>
      <c r="I39" s="620"/>
      <c r="J39" s="620"/>
      <c r="K39" s="620"/>
      <c r="L39" s="620"/>
      <c r="M39" s="620"/>
      <c r="N39" s="620"/>
      <c r="O39" s="620"/>
      <c r="P39" s="620"/>
      <c r="Q39" s="621"/>
      <c r="R39" s="622" t="s">
        <v>131</v>
      </c>
      <c r="S39" s="623"/>
      <c r="T39" s="623"/>
      <c r="U39" s="623"/>
      <c r="V39" s="623"/>
      <c r="W39" s="623"/>
      <c r="X39" s="623"/>
      <c r="Y39" s="624"/>
      <c r="Z39" s="625" t="s">
        <v>131</v>
      </c>
      <c r="AA39" s="625"/>
      <c r="AB39" s="625"/>
      <c r="AC39" s="625"/>
      <c r="AD39" s="626" t="s">
        <v>131</v>
      </c>
      <c r="AE39" s="626"/>
      <c r="AF39" s="626"/>
      <c r="AG39" s="626"/>
      <c r="AH39" s="626"/>
      <c r="AI39" s="626"/>
      <c r="AJ39" s="626"/>
      <c r="AK39" s="626"/>
      <c r="AL39" s="627" t="s">
        <v>131</v>
      </c>
      <c r="AM39" s="628"/>
      <c r="AN39" s="628"/>
      <c r="AO39" s="629"/>
      <c r="AQ39" s="685" t="s">
        <v>342</v>
      </c>
      <c r="AR39" s="686"/>
      <c r="AS39" s="686"/>
      <c r="AT39" s="686"/>
      <c r="AU39" s="686"/>
      <c r="AV39" s="686"/>
      <c r="AW39" s="686"/>
      <c r="AX39" s="686"/>
      <c r="AY39" s="687"/>
      <c r="AZ39" s="622">
        <v>277591</v>
      </c>
      <c r="BA39" s="623"/>
      <c r="BB39" s="623"/>
      <c r="BC39" s="623"/>
      <c r="BD39" s="643"/>
      <c r="BE39" s="643"/>
      <c r="BF39" s="668"/>
      <c r="BG39" s="619" t="s">
        <v>343</v>
      </c>
      <c r="BH39" s="620"/>
      <c r="BI39" s="620"/>
      <c r="BJ39" s="620"/>
      <c r="BK39" s="620"/>
      <c r="BL39" s="620"/>
      <c r="BM39" s="620"/>
      <c r="BN39" s="620"/>
      <c r="BO39" s="620"/>
      <c r="BP39" s="620"/>
      <c r="BQ39" s="620"/>
      <c r="BR39" s="620"/>
      <c r="BS39" s="620"/>
      <c r="BT39" s="620"/>
      <c r="BU39" s="621"/>
      <c r="BV39" s="622">
        <v>2155</v>
      </c>
      <c r="BW39" s="623"/>
      <c r="BX39" s="623"/>
      <c r="BY39" s="623"/>
      <c r="BZ39" s="623"/>
      <c r="CA39" s="623"/>
      <c r="CB39" s="632"/>
      <c r="CD39" s="619" t="s">
        <v>344</v>
      </c>
      <c r="CE39" s="620"/>
      <c r="CF39" s="620"/>
      <c r="CG39" s="620"/>
      <c r="CH39" s="620"/>
      <c r="CI39" s="620"/>
      <c r="CJ39" s="620"/>
      <c r="CK39" s="620"/>
      <c r="CL39" s="620"/>
      <c r="CM39" s="620"/>
      <c r="CN39" s="620"/>
      <c r="CO39" s="620"/>
      <c r="CP39" s="620"/>
      <c r="CQ39" s="621"/>
      <c r="CR39" s="622">
        <v>560047</v>
      </c>
      <c r="CS39" s="643"/>
      <c r="CT39" s="643"/>
      <c r="CU39" s="643"/>
      <c r="CV39" s="643"/>
      <c r="CW39" s="643"/>
      <c r="CX39" s="643"/>
      <c r="CY39" s="644"/>
      <c r="CZ39" s="627">
        <v>4</v>
      </c>
      <c r="DA39" s="655"/>
      <c r="DB39" s="655"/>
      <c r="DC39" s="657"/>
      <c r="DD39" s="631">
        <v>358777</v>
      </c>
      <c r="DE39" s="643"/>
      <c r="DF39" s="643"/>
      <c r="DG39" s="643"/>
      <c r="DH39" s="643"/>
      <c r="DI39" s="643"/>
      <c r="DJ39" s="643"/>
      <c r="DK39" s="644"/>
      <c r="DL39" s="631" t="s">
        <v>131</v>
      </c>
      <c r="DM39" s="643"/>
      <c r="DN39" s="643"/>
      <c r="DO39" s="643"/>
      <c r="DP39" s="643"/>
      <c r="DQ39" s="643"/>
      <c r="DR39" s="643"/>
      <c r="DS39" s="643"/>
      <c r="DT39" s="643"/>
      <c r="DU39" s="643"/>
      <c r="DV39" s="644"/>
      <c r="DW39" s="627" t="s">
        <v>248</v>
      </c>
      <c r="DX39" s="655"/>
      <c r="DY39" s="655"/>
      <c r="DZ39" s="655"/>
      <c r="EA39" s="655"/>
      <c r="EB39" s="655"/>
      <c r="EC39" s="656"/>
    </row>
    <row r="40" spans="2:133" ht="11.25" customHeight="1" x14ac:dyDescent="0.15">
      <c r="B40" s="619" t="s">
        <v>345</v>
      </c>
      <c r="C40" s="620"/>
      <c r="D40" s="620"/>
      <c r="E40" s="620"/>
      <c r="F40" s="620"/>
      <c r="G40" s="620"/>
      <c r="H40" s="620"/>
      <c r="I40" s="620"/>
      <c r="J40" s="620"/>
      <c r="K40" s="620"/>
      <c r="L40" s="620"/>
      <c r="M40" s="620"/>
      <c r="N40" s="620"/>
      <c r="O40" s="620"/>
      <c r="P40" s="620"/>
      <c r="Q40" s="621"/>
      <c r="R40" s="622">
        <v>56850</v>
      </c>
      <c r="S40" s="623"/>
      <c r="T40" s="623"/>
      <c r="U40" s="623"/>
      <c r="V40" s="623"/>
      <c r="W40" s="623"/>
      <c r="X40" s="623"/>
      <c r="Y40" s="624"/>
      <c r="Z40" s="625">
        <v>0.4</v>
      </c>
      <c r="AA40" s="625"/>
      <c r="AB40" s="625"/>
      <c r="AC40" s="625"/>
      <c r="AD40" s="626" t="s">
        <v>131</v>
      </c>
      <c r="AE40" s="626"/>
      <c r="AF40" s="626"/>
      <c r="AG40" s="626"/>
      <c r="AH40" s="626"/>
      <c r="AI40" s="626"/>
      <c r="AJ40" s="626"/>
      <c r="AK40" s="626"/>
      <c r="AL40" s="627" t="s">
        <v>131</v>
      </c>
      <c r="AM40" s="628"/>
      <c r="AN40" s="628"/>
      <c r="AO40" s="629"/>
      <c r="AQ40" s="685" t="s">
        <v>346</v>
      </c>
      <c r="AR40" s="686"/>
      <c r="AS40" s="686"/>
      <c r="AT40" s="686"/>
      <c r="AU40" s="686"/>
      <c r="AV40" s="686"/>
      <c r="AW40" s="686"/>
      <c r="AX40" s="686"/>
      <c r="AY40" s="687"/>
      <c r="AZ40" s="622" t="s">
        <v>131</v>
      </c>
      <c r="BA40" s="623"/>
      <c r="BB40" s="623"/>
      <c r="BC40" s="623"/>
      <c r="BD40" s="643"/>
      <c r="BE40" s="643"/>
      <c r="BF40" s="668"/>
      <c r="BG40" s="672" t="s">
        <v>347</v>
      </c>
      <c r="BH40" s="673"/>
      <c r="BI40" s="673"/>
      <c r="BJ40" s="673"/>
      <c r="BK40" s="673"/>
      <c r="BL40" s="222"/>
      <c r="BM40" s="620" t="s">
        <v>348</v>
      </c>
      <c r="BN40" s="620"/>
      <c r="BO40" s="620"/>
      <c r="BP40" s="620"/>
      <c r="BQ40" s="620"/>
      <c r="BR40" s="620"/>
      <c r="BS40" s="620"/>
      <c r="BT40" s="620"/>
      <c r="BU40" s="621"/>
      <c r="BV40" s="622">
        <v>82</v>
      </c>
      <c r="BW40" s="623"/>
      <c r="BX40" s="623"/>
      <c r="BY40" s="623"/>
      <c r="BZ40" s="623"/>
      <c r="CA40" s="623"/>
      <c r="CB40" s="632"/>
      <c r="CD40" s="619" t="s">
        <v>349</v>
      </c>
      <c r="CE40" s="620"/>
      <c r="CF40" s="620"/>
      <c r="CG40" s="620"/>
      <c r="CH40" s="620"/>
      <c r="CI40" s="620"/>
      <c r="CJ40" s="620"/>
      <c r="CK40" s="620"/>
      <c r="CL40" s="620"/>
      <c r="CM40" s="620"/>
      <c r="CN40" s="620"/>
      <c r="CO40" s="620"/>
      <c r="CP40" s="620"/>
      <c r="CQ40" s="621"/>
      <c r="CR40" s="622">
        <v>173</v>
      </c>
      <c r="CS40" s="623"/>
      <c r="CT40" s="623"/>
      <c r="CU40" s="623"/>
      <c r="CV40" s="623"/>
      <c r="CW40" s="623"/>
      <c r="CX40" s="623"/>
      <c r="CY40" s="624"/>
      <c r="CZ40" s="627">
        <v>0</v>
      </c>
      <c r="DA40" s="655"/>
      <c r="DB40" s="655"/>
      <c r="DC40" s="657"/>
      <c r="DD40" s="631" t="s">
        <v>131</v>
      </c>
      <c r="DE40" s="623"/>
      <c r="DF40" s="623"/>
      <c r="DG40" s="623"/>
      <c r="DH40" s="623"/>
      <c r="DI40" s="623"/>
      <c r="DJ40" s="623"/>
      <c r="DK40" s="624"/>
      <c r="DL40" s="631" t="s">
        <v>248</v>
      </c>
      <c r="DM40" s="623"/>
      <c r="DN40" s="623"/>
      <c r="DO40" s="623"/>
      <c r="DP40" s="623"/>
      <c r="DQ40" s="623"/>
      <c r="DR40" s="623"/>
      <c r="DS40" s="623"/>
      <c r="DT40" s="623"/>
      <c r="DU40" s="623"/>
      <c r="DV40" s="624"/>
      <c r="DW40" s="627" t="s">
        <v>131</v>
      </c>
      <c r="DX40" s="655"/>
      <c r="DY40" s="655"/>
      <c r="DZ40" s="655"/>
      <c r="EA40" s="655"/>
      <c r="EB40" s="655"/>
      <c r="EC40" s="656"/>
    </row>
    <row r="41" spans="2:133" ht="11.25" customHeight="1" x14ac:dyDescent="0.15">
      <c r="B41" s="645" t="s">
        <v>350</v>
      </c>
      <c r="C41" s="646"/>
      <c r="D41" s="646"/>
      <c r="E41" s="646"/>
      <c r="F41" s="646"/>
      <c r="G41" s="646"/>
      <c r="H41" s="646"/>
      <c r="I41" s="646"/>
      <c r="J41" s="646"/>
      <c r="K41" s="646"/>
      <c r="L41" s="646"/>
      <c r="M41" s="646"/>
      <c r="N41" s="646"/>
      <c r="O41" s="646"/>
      <c r="P41" s="646"/>
      <c r="Q41" s="647"/>
      <c r="R41" s="694">
        <v>14248069</v>
      </c>
      <c r="S41" s="695"/>
      <c r="T41" s="695"/>
      <c r="U41" s="695"/>
      <c r="V41" s="695"/>
      <c r="W41" s="695"/>
      <c r="X41" s="695"/>
      <c r="Y41" s="699"/>
      <c r="Z41" s="700">
        <v>100</v>
      </c>
      <c r="AA41" s="700"/>
      <c r="AB41" s="700"/>
      <c r="AC41" s="700"/>
      <c r="AD41" s="701">
        <v>7033782</v>
      </c>
      <c r="AE41" s="701"/>
      <c r="AF41" s="701"/>
      <c r="AG41" s="701"/>
      <c r="AH41" s="701"/>
      <c r="AI41" s="701"/>
      <c r="AJ41" s="701"/>
      <c r="AK41" s="701"/>
      <c r="AL41" s="702">
        <v>100</v>
      </c>
      <c r="AM41" s="682"/>
      <c r="AN41" s="682"/>
      <c r="AO41" s="703"/>
      <c r="AQ41" s="685" t="s">
        <v>351</v>
      </c>
      <c r="AR41" s="686"/>
      <c r="AS41" s="686"/>
      <c r="AT41" s="686"/>
      <c r="AU41" s="686"/>
      <c r="AV41" s="686"/>
      <c r="AW41" s="686"/>
      <c r="AX41" s="686"/>
      <c r="AY41" s="687"/>
      <c r="AZ41" s="622">
        <v>206217</v>
      </c>
      <c r="BA41" s="623"/>
      <c r="BB41" s="623"/>
      <c r="BC41" s="623"/>
      <c r="BD41" s="643"/>
      <c r="BE41" s="643"/>
      <c r="BF41" s="668"/>
      <c r="BG41" s="672"/>
      <c r="BH41" s="673"/>
      <c r="BI41" s="673"/>
      <c r="BJ41" s="673"/>
      <c r="BK41" s="673"/>
      <c r="BL41" s="222"/>
      <c r="BM41" s="620" t="s">
        <v>352</v>
      </c>
      <c r="BN41" s="620"/>
      <c r="BO41" s="620"/>
      <c r="BP41" s="620"/>
      <c r="BQ41" s="620"/>
      <c r="BR41" s="620"/>
      <c r="BS41" s="620"/>
      <c r="BT41" s="620"/>
      <c r="BU41" s="621"/>
      <c r="BV41" s="622" t="s">
        <v>248</v>
      </c>
      <c r="BW41" s="623"/>
      <c r="BX41" s="623"/>
      <c r="BY41" s="623"/>
      <c r="BZ41" s="623"/>
      <c r="CA41" s="623"/>
      <c r="CB41" s="632"/>
      <c r="CD41" s="619" t="s">
        <v>353</v>
      </c>
      <c r="CE41" s="620"/>
      <c r="CF41" s="620"/>
      <c r="CG41" s="620"/>
      <c r="CH41" s="620"/>
      <c r="CI41" s="620"/>
      <c r="CJ41" s="620"/>
      <c r="CK41" s="620"/>
      <c r="CL41" s="620"/>
      <c r="CM41" s="620"/>
      <c r="CN41" s="620"/>
      <c r="CO41" s="620"/>
      <c r="CP41" s="620"/>
      <c r="CQ41" s="621"/>
      <c r="CR41" s="622" t="s">
        <v>177</v>
      </c>
      <c r="CS41" s="643"/>
      <c r="CT41" s="643"/>
      <c r="CU41" s="643"/>
      <c r="CV41" s="643"/>
      <c r="CW41" s="643"/>
      <c r="CX41" s="643"/>
      <c r="CY41" s="644"/>
      <c r="CZ41" s="627" t="s">
        <v>131</v>
      </c>
      <c r="DA41" s="655"/>
      <c r="DB41" s="655"/>
      <c r="DC41" s="657"/>
      <c r="DD41" s="631" t="s">
        <v>131</v>
      </c>
      <c r="DE41" s="643"/>
      <c r="DF41" s="643"/>
      <c r="DG41" s="643"/>
      <c r="DH41" s="643"/>
      <c r="DI41" s="643"/>
      <c r="DJ41" s="643"/>
      <c r="DK41" s="644"/>
      <c r="DL41" s="705"/>
      <c r="DM41" s="706"/>
      <c r="DN41" s="706"/>
      <c r="DO41" s="706"/>
      <c r="DP41" s="706"/>
      <c r="DQ41" s="706"/>
      <c r="DR41" s="706"/>
      <c r="DS41" s="706"/>
      <c r="DT41" s="706"/>
      <c r="DU41" s="706"/>
      <c r="DV41" s="707"/>
      <c r="DW41" s="696"/>
      <c r="DX41" s="697"/>
      <c r="DY41" s="697"/>
      <c r="DZ41" s="697"/>
      <c r="EA41" s="697"/>
      <c r="EB41" s="697"/>
      <c r="EC41" s="698"/>
    </row>
    <row r="42" spans="2:133" ht="11.25" customHeight="1" x14ac:dyDescent="0.15">
      <c r="AQ42" s="691" t="s">
        <v>354</v>
      </c>
      <c r="AR42" s="692"/>
      <c r="AS42" s="692"/>
      <c r="AT42" s="692"/>
      <c r="AU42" s="692"/>
      <c r="AV42" s="692"/>
      <c r="AW42" s="692"/>
      <c r="AX42" s="692"/>
      <c r="AY42" s="693"/>
      <c r="AZ42" s="694">
        <v>567674</v>
      </c>
      <c r="BA42" s="695"/>
      <c r="BB42" s="695"/>
      <c r="BC42" s="695"/>
      <c r="BD42" s="681"/>
      <c r="BE42" s="681"/>
      <c r="BF42" s="683"/>
      <c r="BG42" s="674"/>
      <c r="BH42" s="675"/>
      <c r="BI42" s="675"/>
      <c r="BJ42" s="675"/>
      <c r="BK42" s="675"/>
      <c r="BL42" s="223"/>
      <c r="BM42" s="646" t="s">
        <v>355</v>
      </c>
      <c r="BN42" s="646"/>
      <c r="BO42" s="646"/>
      <c r="BP42" s="646"/>
      <c r="BQ42" s="646"/>
      <c r="BR42" s="646"/>
      <c r="BS42" s="646"/>
      <c r="BT42" s="646"/>
      <c r="BU42" s="647"/>
      <c r="BV42" s="694">
        <v>392</v>
      </c>
      <c r="BW42" s="695"/>
      <c r="BX42" s="695"/>
      <c r="BY42" s="695"/>
      <c r="BZ42" s="695"/>
      <c r="CA42" s="695"/>
      <c r="CB42" s="704"/>
      <c r="CD42" s="619" t="s">
        <v>356</v>
      </c>
      <c r="CE42" s="620"/>
      <c r="CF42" s="620"/>
      <c r="CG42" s="620"/>
      <c r="CH42" s="620"/>
      <c r="CI42" s="620"/>
      <c r="CJ42" s="620"/>
      <c r="CK42" s="620"/>
      <c r="CL42" s="620"/>
      <c r="CM42" s="620"/>
      <c r="CN42" s="620"/>
      <c r="CO42" s="620"/>
      <c r="CP42" s="620"/>
      <c r="CQ42" s="621"/>
      <c r="CR42" s="622">
        <v>2830592</v>
      </c>
      <c r="CS42" s="643"/>
      <c r="CT42" s="643"/>
      <c r="CU42" s="643"/>
      <c r="CV42" s="643"/>
      <c r="CW42" s="643"/>
      <c r="CX42" s="643"/>
      <c r="CY42" s="644"/>
      <c r="CZ42" s="627">
        <v>20.399999999999999</v>
      </c>
      <c r="DA42" s="655"/>
      <c r="DB42" s="655"/>
      <c r="DC42" s="657"/>
      <c r="DD42" s="631">
        <v>362292</v>
      </c>
      <c r="DE42" s="643"/>
      <c r="DF42" s="643"/>
      <c r="DG42" s="643"/>
      <c r="DH42" s="643"/>
      <c r="DI42" s="643"/>
      <c r="DJ42" s="643"/>
      <c r="DK42" s="644"/>
      <c r="DL42" s="705"/>
      <c r="DM42" s="706"/>
      <c r="DN42" s="706"/>
      <c r="DO42" s="706"/>
      <c r="DP42" s="706"/>
      <c r="DQ42" s="706"/>
      <c r="DR42" s="706"/>
      <c r="DS42" s="706"/>
      <c r="DT42" s="706"/>
      <c r="DU42" s="706"/>
      <c r="DV42" s="707"/>
      <c r="DW42" s="696"/>
      <c r="DX42" s="697"/>
      <c r="DY42" s="697"/>
      <c r="DZ42" s="697"/>
      <c r="EA42" s="697"/>
      <c r="EB42" s="697"/>
      <c r="EC42" s="698"/>
    </row>
    <row r="43" spans="2:133" ht="11.25" customHeight="1" x14ac:dyDescent="0.15">
      <c r="B43" s="213" t="s">
        <v>357</v>
      </c>
      <c r="CD43" s="619" t="s">
        <v>358</v>
      </c>
      <c r="CE43" s="620"/>
      <c r="CF43" s="620"/>
      <c r="CG43" s="620"/>
      <c r="CH43" s="620"/>
      <c r="CI43" s="620"/>
      <c r="CJ43" s="620"/>
      <c r="CK43" s="620"/>
      <c r="CL43" s="620"/>
      <c r="CM43" s="620"/>
      <c r="CN43" s="620"/>
      <c r="CO43" s="620"/>
      <c r="CP43" s="620"/>
      <c r="CQ43" s="621"/>
      <c r="CR43" s="622">
        <v>80034</v>
      </c>
      <c r="CS43" s="643"/>
      <c r="CT43" s="643"/>
      <c r="CU43" s="643"/>
      <c r="CV43" s="643"/>
      <c r="CW43" s="643"/>
      <c r="CX43" s="643"/>
      <c r="CY43" s="644"/>
      <c r="CZ43" s="627">
        <v>0.6</v>
      </c>
      <c r="DA43" s="655"/>
      <c r="DB43" s="655"/>
      <c r="DC43" s="657"/>
      <c r="DD43" s="631">
        <v>77478</v>
      </c>
      <c r="DE43" s="643"/>
      <c r="DF43" s="643"/>
      <c r="DG43" s="643"/>
      <c r="DH43" s="643"/>
      <c r="DI43" s="643"/>
      <c r="DJ43" s="643"/>
      <c r="DK43" s="644"/>
      <c r="DL43" s="705"/>
      <c r="DM43" s="706"/>
      <c r="DN43" s="706"/>
      <c r="DO43" s="706"/>
      <c r="DP43" s="706"/>
      <c r="DQ43" s="706"/>
      <c r="DR43" s="706"/>
      <c r="DS43" s="706"/>
      <c r="DT43" s="706"/>
      <c r="DU43" s="706"/>
      <c r="DV43" s="707"/>
      <c r="DW43" s="696"/>
      <c r="DX43" s="697"/>
      <c r="DY43" s="697"/>
      <c r="DZ43" s="697"/>
      <c r="EA43" s="697"/>
      <c r="EB43" s="697"/>
      <c r="EC43" s="698"/>
    </row>
    <row r="44" spans="2:133" ht="11.25" customHeight="1" x14ac:dyDescent="0.15">
      <c r="B44" s="708" t="s">
        <v>359</v>
      </c>
      <c r="C44" s="708"/>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708"/>
      <c r="AR44" s="708"/>
      <c r="AS44" s="708"/>
      <c r="AT44" s="708"/>
      <c r="AU44" s="708"/>
      <c r="AV44" s="708"/>
      <c r="AW44" s="708"/>
      <c r="AX44" s="708"/>
      <c r="AY44" s="708"/>
      <c r="AZ44" s="708"/>
      <c r="BA44" s="708"/>
      <c r="BB44" s="708"/>
      <c r="BC44" s="708"/>
      <c r="BD44" s="708"/>
      <c r="BE44" s="708"/>
      <c r="BF44" s="708"/>
      <c r="BG44" s="708"/>
      <c r="BH44" s="708"/>
      <c r="BI44" s="708"/>
      <c r="BJ44" s="708"/>
      <c r="BK44" s="708"/>
      <c r="BL44" s="708"/>
      <c r="BM44" s="708"/>
      <c r="BN44" s="708"/>
      <c r="BO44" s="708"/>
      <c r="BP44" s="708"/>
      <c r="BQ44" s="708"/>
      <c r="BR44" s="708"/>
      <c r="BS44" s="708"/>
      <c r="BT44" s="708"/>
      <c r="BU44" s="708"/>
      <c r="BV44" s="708"/>
      <c r="BW44" s="708"/>
      <c r="BX44" s="708"/>
      <c r="BY44" s="708"/>
      <c r="BZ44" s="708"/>
      <c r="CA44" s="708"/>
      <c r="CB44" s="708"/>
      <c r="CC44" s="709"/>
      <c r="CD44" s="660" t="s">
        <v>306</v>
      </c>
      <c r="CE44" s="661"/>
      <c r="CF44" s="619" t="s">
        <v>360</v>
      </c>
      <c r="CG44" s="620"/>
      <c r="CH44" s="620"/>
      <c r="CI44" s="620"/>
      <c r="CJ44" s="620"/>
      <c r="CK44" s="620"/>
      <c r="CL44" s="620"/>
      <c r="CM44" s="620"/>
      <c r="CN44" s="620"/>
      <c r="CO44" s="620"/>
      <c r="CP44" s="620"/>
      <c r="CQ44" s="621"/>
      <c r="CR44" s="622">
        <v>2522091</v>
      </c>
      <c r="CS44" s="623"/>
      <c r="CT44" s="623"/>
      <c r="CU44" s="623"/>
      <c r="CV44" s="623"/>
      <c r="CW44" s="623"/>
      <c r="CX44" s="623"/>
      <c r="CY44" s="624"/>
      <c r="CZ44" s="627">
        <v>18.2</v>
      </c>
      <c r="DA44" s="628"/>
      <c r="DB44" s="628"/>
      <c r="DC44" s="634"/>
      <c r="DD44" s="631">
        <v>332178</v>
      </c>
      <c r="DE44" s="623"/>
      <c r="DF44" s="623"/>
      <c r="DG44" s="623"/>
      <c r="DH44" s="623"/>
      <c r="DI44" s="623"/>
      <c r="DJ44" s="623"/>
      <c r="DK44" s="624"/>
      <c r="DL44" s="705"/>
      <c r="DM44" s="706"/>
      <c r="DN44" s="706"/>
      <c r="DO44" s="706"/>
      <c r="DP44" s="706"/>
      <c r="DQ44" s="706"/>
      <c r="DR44" s="706"/>
      <c r="DS44" s="706"/>
      <c r="DT44" s="706"/>
      <c r="DU44" s="706"/>
      <c r="DV44" s="707"/>
      <c r="DW44" s="696"/>
      <c r="DX44" s="697"/>
      <c r="DY44" s="697"/>
      <c r="DZ44" s="697"/>
      <c r="EA44" s="697"/>
      <c r="EB44" s="697"/>
      <c r="EC44" s="698"/>
    </row>
    <row r="45" spans="2:133" ht="11.25" customHeight="1" x14ac:dyDescent="0.15">
      <c r="B45" s="708" t="s">
        <v>361</v>
      </c>
      <c r="C45" s="708"/>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8"/>
      <c r="AY45" s="708"/>
      <c r="AZ45" s="708"/>
      <c r="BA45" s="708"/>
      <c r="BB45" s="708"/>
      <c r="BC45" s="708"/>
      <c r="BD45" s="708"/>
      <c r="BE45" s="708"/>
      <c r="BF45" s="708"/>
      <c r="BG45" s="708"/>
      <c r="BH45" s="708"/>
      <c r="BI45" s="708"/>
      <c r="BJ45" s="708"/>
      <c r="BK45" s="708"/>
      <c r="BL45" s="708"/>
      <c r="BM45" s="708"/>
      <c r="BN45" s="708"/>
      <c r="BO45" s="708"/>
      <c r="BP45" s="708"/>
      <c r="BQ45" s="708"/>
      <c r="BR45" s="708"/>
      <c r="BS45" s="708"/>
      <c r="BT45" s="708"/>
      <c r="BU45" s="708"/>
      <c r="BV45" s="708"/>
      <c r="BW45" s="708"/>
      <c r="BX45" s="708"/>
      <c r="BY45" s="708"/>
      <c r="BZ45" s="708"/>
      <c r="CA45" s="708"/>
      <c r="CB45" s="708"/>
      <c r="CC45" s="709"/>
      <c r="CD45" s="662"/>
      <c r="CE45" s="663"/>
      <c r="CF45" s="619" t="s">
        <v>362</v>
      </c>
      <c r="CG45" s="620"/>
      <c r="CH45" s="620"/>
      <c r="CI45" s="620"/>
      <c r="CJ45" s="620"/>
      <c r="CK45" s="620"/>
      <c r="CL45" s="620"/>
      <c r="CM45" s="620"/>
      <c r="CN45" s="620"/>
      <c r="CO45" s="620"/>
      <c r="CP45" s="620"/>
      <c r="CQ45" s="621"/>
      <c r="CR45" s="622">
        <v>883709</v>
      </c>
      <c r="CS45" s="643"/>
      <c r="CT45" s="643"/>
      <c r="CU45" s="643"/>
      <c r="CV45" s="643"/>
      <c r="CW45" s="643"/>
      <c r="CX45" s="643"/>
      <c r="CY45" s="644"/>
      <c r="CZ45" s="627">
        <v>6.4</v>
      </c>
      <c r="DA45" s="655"/>
      <c r="DB45" s="655"/>
      <c r="DC45" s="657"/>
      <c r="DD45" s="631">
        <v>130638</v>
      </c>
      <c r="DE45" s="643"/>
      <c r="DF45" s="643"/>
      <c r="DG45" s="643"/>
      <c r="DH45" s="643"/>
      <c r="DI45" s="643"/>
      <c r="DJ45" s="643"/>
      <c r="DK45" s="644"/>
      <c r="DL45" s="705"/>
      <c r="DM45" s="706"/>
      <c r="DN45" s="706"/>
      <c r="DO45" s="706"/>
      <c r="DP45" s="706"/>
      <c r="DQ45" s="706"/>
      <c r="DR45" s="706"/>
      <c r="DS45" s="706"/>
      <c r="DT45" s="706"/>
      <c r="DU45" s="706"/>
      <c r="DV45" s="707"/>
      <c r="DW45" s="696"/>
      <c r="DX45" s="697"/>
      <c r="DY45" s="697"/>
      <c r="DZ45" s="697"/>
      <c r="EA45" s="697"/>
      <c r="EB45" s="697"/>
      <c r="EC45" s="698"/>
    </row>
    <row r="46" spans="2:133" ht="11.25" customHeight="1" x14ac:dyDescent="0.15">
      <c r="B46" s="224"/>
      <c r="CD46" s="662"/>
      <c r="CE46" s="663"/>
      <c r="CF46" s="619" t="s">
        <v>363</v>
      </c>
      <c r="CG46" s="620"/>
      <c r="CH46" s="620"/>
      <c r="CI46" s="620"/>
      <c r="CJ46" s="620"/>
      <c r="CK46" s="620"/>
      <c r="CL46" s="620"/>
      <c r="CM46" s="620"/>
      <c r="CN46" s="620"/>
      <c r="CO46" s="620"/>
      <c r="CP46" s="620"/>
      <c r="CQ46" s="621"/>
      <c r="CR46" s="622">
        <v>1558650</v>
      </c>
      <c r="CS46" s="623"/>
      <c r="CT46" s="623"/>
      <c r="CU46" s="623"/>
      <c r="CV46" s="623"/>
      <c r="CW46" s="623"/>
      <c r="CX46" s="623"/>
      <c r="CY46" s="624"/>
      <c r="CZ46" s="627">
        <v>11.2</v>
      </c>
      <c r="DA46" s="628"/>
      <c r="DB46" s="628"/>
      <c r="DC46" s="634"/>
      <c r="DD46" s="631">
        <v>183908</v>
      </c>
      <c r="DE46" s="623"/>
      <c r="DF46" s="623"/>
      <c r="DG46" s="623"/>
      <c r="DH46" s="623"/>
      <c r="DI46" s="623"/>
      <c r="DJ46" s="623"/>
      <c r="DK46" s="624"/>
      <c r="DL46" s="705"/>
      <c r="DM46" s="706"/>
      <c r="DN46" s="706"/>
      <c r="DO46" s="706"/>
      <c r="DP46" s="706"/>
      <c r="DQ46" s="706"/>
      <c r="DR46" s="706"/>
      <c r="DS46" s="706"/>
      <c r="DT46" s="706"/>
      <c r="DU46" s="706"/>
      <c r="DV46" s="707"/>
      <c r="DW46" s="696"/>
      <c r="DX46" s="697"/>
      <c r="DY46" s="697"/>
      <c r="DZ46" s="697"/>
      <c r="EA46" s="697"/>
      <c r="EB46" s="697"/>
      <c r="EC46" s="698"/>
    </row>
    <row r="47" spans="2:133" ht="11.25" customHeight="1" x14ac:dyDescent="0.15">
      <c r="B47" s="224"/>
      <c r="CD47" s="662"/>
      <c r="CE47" s="663"/>
      <c r="CF47" s="619" t="s">
        <v>364</v>
      </c>
      <c r="CG47" s="620"/>
      <c r="CH47" s="620"/>
      <c r="CI47" s="620"/>
      <c r="CJ47" s="620"/>
      <c r="CK47" s="620"/>
      <c r="CL47" s="620"/>
      <c r="CM47" s="620"/>
      <c r="CN47" s="620"/>
      <c r="CO47" s="620"/>
      <c r="CP47" s="620"/>
      <c r="CQ47" s="621"/>
      <c r="CR47" s="622">
        <v>308501</v>
      </c>
      <c r="CS47" s="643"/>
      <c r="CT47" s="643"/>
      <c r="CU47" s="643"/>
      <c r="CV47" s="643"/>
      <c r="CW47" s="643"/>
      <c r="CX47" s="643"/>
      <c r="CY47" s="644"/>
      <c r="CZ47" s="627">
        <v>2.2000000000000002</v>
      </c>
      <c r="DA47" s="655"/>
      <c r="DB47" s="655"/>
      <c r="DC47" s="657"/>
      <c r="DD47" s="631">
        <v>30114</v>
      </c>
      <c r="DE47" s="643"/>
      <c r="DF47" s="643"/>
      <c r="DG47" s="643"/>
      <c r="DH47" s="643"/>
      <c r="DI47" s="643"/>
      <c r="DJ47" s="643"/>
      <c r="DK47" s="644"/>
      <c r="DL47" s="705"/>
      <c r="DM47" s="706"/>
      <c r="DN47" s="706"/>
      <c r="DO47" s="706"/>
      <c r="DP47" s="706"/>
      <c r="DQ47" s="706"/>
      <c r="DR47" s="706"/>
      <c r="DS47" s="706"/>
      <c r="DT47" s="706"/>
      <c r="DU47" s="706"/>
      <c r="DV47" s="707"/>
      <c r="DW47" s="696"/>
      <c r="DX47" s="697"/>
      <c r="DY47" s="697"/>
      <c r="DZ47" s="697"/>
      <c r="EA47" s="697"/>
      <c r="EB47" s="697"/>
      <c r="EC47" s="698"/>
    </row>
    <row r="48" spans="2:133" x14ac:dyDescent="0.15">
      <c r="B48" s="224"/>
      <c r="CD48" s="664"/>
      <c r="CE48" s="665"/>
      <c r="CF48" s="619" t="s">
        <v>365</v>
      </c>
      <c r="CG48" s="620"/>
      <c r="CH48" s="620"/>
      <c r="CI48" s="620"/>
      <c r="CJ48" s="620"/>
      <c r="CK48" s="620"/>
      <c r="CL48" s="620"/>
      <c r="CM48" s="620"/>
      <c r="CN48" s="620"/>
      <c r="CO48" s="620"/>
      <c r="CP48" s="620"/>
      <c r="CQ48" s="621"/>
      <c r="CR48" s="622" t="s">
        <v>131</v>
      </c>
      <c r="CS48" s="623"/>
      <c r="CT48" s="623"/>
      <c r="CU48" s="623"/>
      <c r="CV48" s="623"/>
      <c r="CW48" s="623"/>
      <c r="CX48" s="623"/>
      <c r="CY48" s="624"/>
      <c r="CZ48" s="627" t="s">
        <v>248</v>
      </c>
      <c r="DA48" s="628"/>
      <c r="DB48" s="628"/>
      <c r="DC48" s="634"/>
      <c r="DD48" s="631" t="s">
        <v>131</v>
      </c>
      <c r="DE48" s="623"/>
      <c r="DF48" s="623"/>
      <c r="DG48" s="623"/>
      <c r="DH48" s="623"/>
      <c r="DI48" s="623"/>
      <c r="DJ48" s="623"/>
      <c r="DK48" s="624"/>
      <c r="DL48" s="705"/>
      <c r="DM48" s="706"/>
      <c r="DN48" s="706"/>
      <c r="DO48" s="706"/>
      <c r="DP48" s="706"/>
      <c r="DQ48" s="706"/>
      <c r="DR48" s="706"/>
      <c r="DS48" s="706"/>
      <c r="DT48" s="706"/>
      <c r="DU48" s="706"/>
      <c r="DV48" s="707"/>
      <c r="DW48" s="696"/>
      <c r="DX48" s="697"/>
      <c r="DY48" s="697"/>
      <c r="DZ48" s="697"/>
      <c r="EA48" s="697"/>
      <c r="EB48" s="697"/>
      <c r="EC48" s="698"/>
    </row>
    <row r="49" spans="2:133" ht="11.25" customHeight="1" x14ac:dyDescent="0.15">
      <c r="B49" s="224"/>
      <c r="CD49" s="645" t="s">
        <v>366</v>
      </c>
      <c r="CE49" s="646"/>
      <c r="CF49" s="646"/>
      <c r="CG49" s="646"/>
      <c r="CH49" s="646"/>
      <c r="CI49" s="646"/>
      <c r="CJ49" s="646"/>
      <c r="CK49" s="646"/>
      <c r="CL49" s="646"/>
      <c r="CM49" s="646"/>
      <c r="CN49" s="646"/>
      <c r="CO49" s="646"/>
      <c r="CP49" s="646"/>
      <c r="CQ49" s="647"/>
      <c r="CR49" s="694">
        <v>13872841</v>
      </c>
      <c r="CS49" s="681"/>
      <c r="CT49" s="681"/>
      <c r="CU49" s="681"/>
      <c r="CV49" s="681"/>
      <c r="CW49" s="681"/>
      <c r="CX49" s="681"/>
      <c r="CY49" s="710"/>
      <c r="CZ49" s="702">
        <v>100</v>
      </c>
      <c r="DA49" s="711"/>
      <c r="DB49" s="711"/>
      <c r="DC49" s="712"/>
      <c r="DD49" s="713">
        <v>8360304</v>
      </c>
      <c r="DE49" s="681"/>
      <c r="DF49" s="681"/>
      <c r="DG49" s="681"/>
      <c r="DH49" s="681"/>
      <c r="DI49" s="681"/>
      <c r="DJ49" s="681"/>
      <c r="DK49" s="710"/>
      <c r="DL49" s="714"/>
      <c r="DM49" s="715"/>
      <c r="DN49" s="715"/>
      <c r="DO49" s="715"/>
      <c r="DP49" s="715"/>
      <c r="DQ49" s="715"/>
      <c r="DR49" s="715"/>
      <c r="DS49" s="715"/>
      <c r="DT49" s="715"/>
      <c r="DU49" s="715"/>
      <c r="DV49" s="716"/>
      <c r="DW49" s="717"/>
      <c r="DX49" s="718"/>
      <c r="DY49" s="718"/>
      <c r="DZ49" s="718"/>
      <c r="EA49" s="718"/>
      <c r="EB49" s="718"/>
      <c r="EC49" s="719"/>
    </row>
  </sheetData>
  <sheetProtection algorithmName="SHA-512" hashValue="tN3Pea5lfWOzVb2KFH2z+cAnypmc++CyGQ0oFLm5ufrRySvpt//jlCIwqoQrGwPPZsW11QajBhCApkNDFlv6sQ==" saltValue="egWYIaWDAZrXpassAk619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720" t="s">
        <v>367</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21" t="s">
        <v>368</v>
      </c>
      <c r="DK2" s="722"/>
      <c r="DL2" s="722"/>
      <c r="DM2" s="722"/>
      <c r="DN2" s="722"/>
      <c r="DO2" s="723"/>
      <c r="DP2" s="227"/>
      <c r="DQ2" s="721" t="s">
        <v>369</v>
      </c>
      <c r="DR2" s="722"/>
      <c r="DS2" s="722"/>
      <c r="DT2" s="722"/>
      <c r="DU2" s="722"/>
      <c r="DV2" s="722"/>
      <c r="DW2" s="722"/>
      <c r="DX2" s="722"/>
      <c r="DY2" s="722"/>
      <c r="DZ2" s="723"/>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724" t="s">
        <v>370</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c r="AH4" s="724"/>
      <c r="AI4" s="724"/>
      <c r="AJ4" s="724"/>
      <c r="AK4" s="724"/>
      <c r="AL4" s="724"/>
      <c r="AM4" s="724"/>
      <c r="AN4" s="724"/>
      <c r="AO4" s="724"/>
      <c r="AP4" s="724"/>
      <c r="AQ4" s="724"/>
      <c r="AR4" s="724"/>
      <c r="AS4" s="724"/>
      <c r="AT4" s="724"/>
      <c r="AU4" s="724"/>
      <c r="AV4" s="724"/>
      <c r="AW4" s="724"/>
      <c r="AX4" s="724"/>
      <c r="AY4" s="724"/>
      <c r="AZ4" s="231"/>
      <c r="BA4" s="231"/>
      <c r="BB4" s="231"/>
      <c r="BC4" s="231"/>
      <c r="BD4" s="231"/>
      <c r="BE4" s="232"/>
      <c r="BF4" s="232"/>
      <c r="BG4" s="232"/>
      <c r="BH4" s="232"/>
      <c r="BI4" s="232"/>
      <c r="BJ4" s="232"/>
      <c r="BK4" s="232"/>
      <c r="BL4" s="232"/>
      <c r="BM4" s="232"/>
      <c r="BN4" s="232"/>
      <c r="BO4" s="232"/>
      <c r="BP4" s="232"/>
      <c r="BQ4" s="725" t="s">
        <v>371</v>
      </c>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c r="DM4" s="725"/>
      <c r="DN4" s="725"/>
      <c r="DO4" s="725"/>
      <c r="DP4" s="725"/>
      <c r="DQ4" s="725"/>
      <c r="DR4" s="725"/>
      <c r="DS4" s="725"/>
      <c r="DT4" s="725"/>
      <c r="DU4" s="725"/>
      <c r="DV4" s="725"/>
      <c r="DW4" s="725"/>
      <c r="DX4" s="725"/>
      <c r="DY4" s="725"/>
      <c r="DZ4" s="725"/>
      <c r="EA4" s="233"/>
    </row>
    <row r="5" spans="1:131" s="234" customFormat="1" ht="26.25" customHeight="1" x14ac:dyDescent="0.15">
      <c r="A5" s="726" t="s">
        <v>372</v>
      </c>
      <c r="B5" s="727"/>
      <c r="C5" s="727"/>
      <c r="D5" s="727"/>
      <c r="E5" s="727"/>
      <c r="F5" s="727"/>
      <c r="G5" s="727"/>
      <c r="H5" s="727"/>
      <c r="I5" s="727"/>
      <c r="J5" s="727"/>
      <c r="K5" s="727"/>
      <c r="L5" s="727"/>
      <c r="M5" s="727"/>
      <c r="N5" s="727"/>
      <c r="O5" s="727"/>
      <c r="P5" s="728"/>
      <c r="Q5" s="732" t="s">
        <v>373</v>
      </c>
      <c r="R5" s="733"/>
      <c r="S5" s="733"/>
      <c r="T5" s="733"/>
      <c r="U5" s="734"/>
      <c r="V5" s="732" t="s">
        <v>374</v>
      </c>
      <c r="W5" s="733"/>
      <c r="X5" s="733"/>
      <c r="Y5" s="733"/>
      <c r="Z5" s="734"/>
      <c r="AA5" s="732" t="s">
        <v>375</v>
      </c>
      <c r="AB5" s="733"/>
      <c r="AC5" s="733"/>
      <c r="AD5" s="733"/>
      <c r="AE5" s="733"/>
      <c r="AF5" s="738" t="s">
        <v>376</v>
      </c>
      <c r="AG5" s="733"/>
      <c r="AH5" s="733"/>
      <c r="AI5" s="733"/>
      <c r="AJ5" s="739"/>
      <c r="AK5" s="733" t="s">
        <v>377</v>
      </c>
      <c r="AL5" s="733"/>
      <c r="AM5" s="733"/>
      <c r="AN5" s="733"/>
      <c r="AO5" s="734"/>
      <c r="AP5" s="732" t="s">
        <v>378</v>
      </c>
      <c r="AQ5" s="733"/>
      <c r="AR5" s="733"/>
      <c r="AS5" s="733"/>
      <c r="AT5" s="734"/>
      <c r="AU5" s="732" t="s">
        <v>379</v>
      </c>
      <c r="AV5" s="733"/>
      <c r="AW5" s="733"/>
      <c r="AX5" s="733"/>
      <c r="AY5" s="739"/>
      <c r="AZ5" s="231"/>
      <c r="BA5" s="231"/>
      <c r="BB5" s="231"/>
      <c r="BC5" s="231"/>
      <c r="BD5" s="231"/>
      <c r="BE5" s="232"/>
      <c r="BF5" s="232"/>
      <c r="BG5" s="232"/>
      <c r="BH5" s="232"/>
      <c r="BI5" s="232"/>
      <c r="BJ5" s="232"/>
      <c r="BK5" s="232"/>
      <c r="BL5" s="232"/>
      <c r="BM5" s="232"/>
      <c r="BN5" s="232"/>
      <c r="BO5" s="232"/>
      <c r="BP5" s="232"/>
      <c r="BQ5" s="726" t="s">
        <v>380</v>
      </c>
      <c r="BR5" s="727"/>
      <c r="BS5" s="727"/>
      <c r="BT5" s="727"/>
      <c r="BU5" s="727"/>
      <c r="BV5" s="727"/>
      <c r="BW5" s="727"/>
      <c r="BX5" s="727"/>
      <c r="BY5" s="727"/>
      <c r="BZ5" s="727"/>
      <c r="CA5" s="727"/>
      <c r="CB5" s="727"/>
      <c r="CC5" s="727"/>
      <c r="CD5" s="727"/>
      <c r="CE5" s="727"/>
      <c r="CF5" s="727"/>
      <c r="CG5" s="728"/>
      <c r="CH5" s="732" t="s">
        <v>381</v>
      </c>
      <c r="CI5" s="733"/>
      <c r="CJ5" s="733"/>
      <c r="CK5" s="733"/>
      <c r="CL5" s="734"/>
      <c r="CM5" s="732" t="s">
        <v>382</v>
      </c>
      <c r="CN5" s="733"/>
      <c r="CO5" s="733"/>
      <c r="CP5" s="733"/>
      <c r="CQ5" s="734"/>
      <c r="CR5" s="732" t="s">
        <v>383</v>
      </c>
      <c r="CS5" s="733"/>
      <c r="CT5" s="733"/>
      <c r="CU5" s="733"/>
      <c r="CV5" s="734"/>
      <c r="CW5" s="732" t="s">
        <v>384</v>
      </c>
      <c r="CX5" s="733"/>
      <c r="CY5" s="733"/>
      <c r="CZ5" s="733"/>
      <c r="DA5" s="734"/>
      <c r="DB5" s="732" t="s">
        <v>385</v>
      </c>
      <c r="DC5" s="733"/>
      <c r="DD5" s="733"/>
      <c r="DE5" s="733"/>
      <c r="DF5" s="734"/>
      <c r="DG5" s="762" t="s">
        <v>386</v>
      </c>
      <c r="DH5" s="763"/>
      <c r="DI5" s="763"/>
      <c r="DJ5" s="763"/>
      <c r="DK5" s="764"/>
      <c r="DL5" s="762" t="s">
        <v>387</v>
      </c>
      <c r="DM5" s="763"/>
      <c r="DN5" s="763"/>
      <c r="DO5" s="763"/>
      <c r="DP5" s="764"/>
      <c r="DQ5" s="732" t="s">
        <v>388</v>
      </c>
      <c r="DR5" s="733"/>
      <c r="DS5" s="733"/>
      <c r="DT5" s="733"/>
      <c r="DU5" s="734"/>
      <c r="DV5" s="732" t="s">
        <v>379</v>
      </c>
      <c r="DW5" s="733"/>
      <c r="DX5" s="733"/>
      <c r="DY5" s="733"/>
      <c r="DZ5" s="739"/>
      <c r="EA5" s="233"/>
    </row>
    <row r="6" spans="1:131" s="234" customFormat="1" ht="26.25" customHeight="1" thickBot="1" x14ac:dyDescent="0.2">
      <c r="A6" s="729"/>
      <c r="B6" s="730"/>
      <c r="C6" s="730"/>
      <c r="D6" s="730"/>
      <c r="E6" s="730"/>
      <c r="F6" s="730"/>
      <c r="G6" s="730"/>
      <c r="H6" s="730"/>
      <c r="I6" s="730"/>
      <c r="J6" s="730"/>
      <c r="K6" s="730"/>
      <c r="L6" s="730"/>
      <c r="M6" s="730"/>
      <c r="N6" s="730"/>
      <c r="O6" s="730"/>
      <c r="P6" s="731"/>
      <c r="Q6" s="735"/>
      <c r="R6" s="736"/>
      <c r="S6" s="736"/>
      <c r="T6" s="736"/>
      <c r="U6" s="737"/>
      <c r="V6" s="735"/>
      <c r="W6" s="736"/>
      <c r="X6" s="736"/>
      <c r="Y6" s="736"/>
      <c r="Z6" s="737"/>
      <c r="AA6" s="735"/>
      <c r="AB6" s="736"/>
      <c r="AC6" s="736"/>
      <c r="AD6" s="736"/>
      <c r="AE6" s="736"/>
      <c r="AF6" s="740"/>
      <c r="AG6" s="736"/>
      <c r="AH6" s="736"/>
      <c r="AI6" s="736"/>
      <c r="AJ6" s="741"/>
      <c r="AK6" s="736"/>
      <c r="AL6" s="736"/>
      <c r="AM6" s="736"/>
      <c r="AN6" s="736"/>
      <c r="AO6" s="737"/>
      <c r="AP6" s="735"/>
      <c r="AQ6" s="736"/>
      <c r="AR6" s="736"/>
      <c r="AS6" s="736"/>
      <c r="AT6" s="737"/>
      <c r="AU6" s="735"/>
      <c r="AV6" s="736"/>
      <c r="AW6" s="736"/>
      <c r="AX6" s="736"/>
      <c r="AY6" s="741"/>
      <c r="AZ6" s="231"/>
      <c r="BA6" s="231"/>
      <c r="BB6" s="231"/>
      <c r="BC6" s="231"/>
      <c r="BD6" s="231"/>
      <c r="BE6" s="232"/>
      <c r="BF6" s="232"/>
      <c r="BG6" s="232"/>
      <c r="BH6" s="232"/>
      <c r="BI6" s="232"/>
      <c r="BJ6" s="232"/>
      <c r="BK6" s="232"/>
      <c r="BL6" s="232"/>
      <c r="BM6" s="232"/>
      <c r="BN6" s="232"/>
      <c r="BO6" s="232"/>
      <c r="BP6" s="232"/>
      <c r="BQ6" s="729"/>
      <c r="BR6" s="730"/>
      <c r="BS6" s="730"/>
      <c r="BT6" s="730"/>
      <c r="BU6" s="730"/>
      <c r="BV6" s="730"/>
      <c r="BW6" s="730"/>
      <c r="BX6" s="730"/>
      <c r="BY6" s="730"/>
      <c r="BZ6" s="730"/>
      <c r="CA6" s="730"/>
      <c r="CB6" s="730"/>
      <c r="CC6" s="730"/>
      <c r="CD6" s="730"/>
      <c r="CE6" s="730"/>
      <c r="CF6" s="730"/>
      <c r="CG6" s="731"/>
      <c r="CH6" s="735"/>
      <c r="CI6" s="736"/>
      <c r="CJ6" s="736"/>
      <c r="CK6" s="736"/>
      <c r="CL6" s="737"/>
      <c r="CM6" s="735"/>
      <c r="CN6" s="736"/>
      <c r="CO6" s="736"/>
      <c r="CP6" s="736"/>
      <c r="CQ6" s="737"/>
      <c r="CR6" s="735"/>
      <c r="CS6" s="736"/>
      <c r="CT6" s="736"/>
      <c r="CU6" s="736"/>
      <c r="CV6" s="737"/>
      <c r="CW6" s="735"/>
      <c r="CX6" s="736"/>
      <c r="CY6" s="736"/>
      <c r="CZ6" s="736"/>
      <c r="DA6" s="737"/>
      <c r="DB6" s="735"/>
      <c r="DC6" s="736"/>
      <c r="DD6" s="736"/>
      <c r="DE6" s="736"/>
      <c r="DF6" s="737"/>
      <c r="DG6" s="765"/>
      <c r="DH6" s="766"/>
      <c r="DI6" s="766"/>
      <c r="DJ6" s="766"/>
      <c r="DK6" s="767"/>
      <c r="DL6" s="765"/>
      <c r="DM6" s="766"/>
      <c r="DN6" s="766"/>
      <c r="DO6" s="766"/>
      <c r="DP6" s="767"/>
      <c r="DQ6" s="735"/>
      <c r="DR6" s="736"/>
      <c r="DS6" s="736"/>
      <c r="DT6" s="736"/>
      <c r="DU6" s="737"/>
      <c r="DV6" s="735"/>
      <c r="DW6" s="736"/>
      <c r="DX6" s="736"/>
      <c r="DY6" s="736"/>
      <c r="DZ6" s="741"/>
      <c r="EA6" s="233"/>
    </row>
    <row r="7" spans="1:131" s="234" customFormat="1" ht="26.25" customHeight="1" thickTop="1" x14ac:dyDescent="0.15">
      <c r="A7" s="235">
        <v>1</v>
      </c>
      <c r="B7" s="748" t="s">
        <v>389</v>
      </c>
      <c r="C7" s="749"/>
      <c r="D7" s="749"/>
      <c r="E7" s="749"/>
      <c r="F7" s="749"/>
      <c r="G7" s="749"/>
      <c r="H7" s="749"/>
      <c r="I7" s="749"/>
      <c r="J7" s="749"/>
      <c r="K7" s="749"/>
      <c r="L7" s="749"/>
      <c r="M7" s="749"/>
      <c r="N7" s="749"/>
      <c r="O7" s="749"/>
      <c r="P7" s="750"/>
      <c r="Q7" s="751">
        <v>13745</v>
      </c>
      <c r="R7" s="752"/>
      <c r="S7" s="752"/>
      <c r="T7" s="752"/>
      <c r="U7" s="752"/>
      <c r="V7" s="752">
        <v>13384</v>
      </c>
      <c r="W7" s="752"/>
      <c r="X7" s="752"/>
      <c r="Y7" s="752"/>
      <c r="Z7" s="752"/>
      <c r="AA7" s="752">
        <v>361</v>
      </c>
      <c r="AB7" s="752"/>
      <c r="AC7" s="752"/>
      <c r="AD7" s="752"/>
      <c r="AE7" s="753"/>
      <c r="AF7" s="754">
        <v>306</v>
      </c>
      <c r="AG7" s="755"/>
      <c r="AH7" s="755"/>
      <c r="AI7" s="755"/>
      <c r="AJ7" s="756"/>
      <c r="AK7" s="757">
        <v>459</v>
      </c>
      <c r="AL7" s="758"/>
      <c r="AM7" s="758"/>
      <c r="AN7" s="758"/>
      <c r="AO7" s="758"/>
      <c r="AP7" s="758">
        <v>13382</v>
      </c>
      <c r="AQ7" s="758"/>
      <c r="AR7" s="758"/>
      <c r="AS7" s="758"/>
      <c r="AT7" s="758"/>
      <c r="AU7" s="759"/>
      <c r="AV7" s="759"/>
      <c r="AW7" s="759"/>
      <c r="AX7" s="759"/>
      <c r="AY7" s="760"/>
      <c r="AZ7" s="231"/>
      <c r="BA7" s="231"/>
      <c r="BB7" s="231"/>
      <c r="BC7" s="231"/>
      <c r="BD7" s="231"/>
      <c r="BE7" s="232"/>
      <c r="BF7" s="232"/>
      <c r="BG7" s="232"/>
      <c r="BH7" s="232"/>
      <c r="BI7" s="232"/>
      <c r="BJ7" s="232"/>
      <c r="BK7" s="232"/>
      <c r="BL7" s="232"/>
      <c r="BM7" s="232"/>
      <c r="BN7" s="232"/>
      <c r="BO7" s="232"/>
      <c r="BP7" s="232"/>
      <c r="BQ7" s="235">
        <v>1</v>
      </c>
      <c r="BR7" s="236"/>
      <c r="BS7" s="745" t="s">
        <v>597</v>
      </c>
      <c r="BT7" s="746"/>
      <c r="BU7" s="746"/>
      <c r="BV7" s="746"/>
      <c r="BW7" s="746"/>
      <c r="BX7" s="746"/>
      <c r="BY7" s="746"/>
      <c r="BZ7" s="746"/>
      <c r="CA7" s="746"/>
      <c r="CB7" s="746"/>
      <c r="CC7" s="746"/>
      <c r="CD7" s="746"/>
      <c r="CE7" s="746"/>
      <c r="CF7" s="746"/>
      <c r="CG7" s="761"/>
      <c r="CH7" s="742">
        <v>0</v>
      </c>
      <c r="CI7" s="743"/>
      <c r="CJ7" s="743"/>
      <c r="CK7" s="743"/>
      <c r="CL7" s="744"/>
      <c r="CM7" s="742">
        <v>875</v>
      </c>
      <c r="CN7" s="743"/>
      <c r="CO7" s="743"/>
      <c r="CP7" s="743"/>
      <c r="CQ7" s="744"/>
      <c r="CR7" s="742">
        <v>315</v>
      </c>
      <c r="CS7" s="743"/>
      <c r="CT7" s="743"/>
      <c r="CU7" s="743"/>
      <c r="CV7" s="744"/>
      <c r="CW7" s="742" t="s">
        <v>600</v>
      </c>
      <c r="CX7" s="743"/>
      <c r="CY7" s="743"/>
      <c r="CZ7" s="743"/>
      <c r="DA7" s="744"/>
      <c r="DB7" s="742" t="s">
        <v>527</v>
      </c>
      <c r="DC7" s="743"/>
      <c r="DD7" s="743"/>
      <c r="DE7" s="743"/>
      <c r="DF7" s="744"/>
      <c r="DG7" s="742" t="s">
        <v>527</v>
      </c>
      <c r="DH7" s="743"/>
      <c r="DI7" s="743"/>
      <c r="DJ7" s="743"/>
      <c r="DK7" s="744"/>
      <c r="DL7" s="742" t="s">
        <v>527</v>
      </c>
      <c r="DM7" s="743"/>
      <c r="DN7" s="743"/>
      <c r="DO7" s="743"/>
      <c r="DP7" s="744"/>
      <c r="DQ7" s="742" t="s">
        <v>527</v>
      </c>
      <c r="DR7" s="743"/>
      <c r="DS7" s="743"/>
      <c r="DT7" s="743"/>
      <c r="DU7" s="744"/>
      <c r="DV7" s="745"/>
      <c r="DW7" s="746"/>
      <c r="DX7" s="746"/>
      <c r="DY7" s="746"/>
      <c r="DZ7" s="747"/>
      <c r="EA7" s="233"/>
    </row>
    <row r="8" spans="1:131" s="234" customFormat="1" ht="26.25" customHeight="1" x14ac:dyDescent="0.15">
      <c r="A8" s="237">
        <v>2</v>
      </c>
      <c r="B8" s="779" t="s">
        <v>390</v>
      </c>
      <c r="C8" s="780"/>
      <c r="D8" s="780"/>
      <c r="E8" s="780"/>
      <c r="F8" s="780"/>
      <c r="G8" s="780"/>
      <c r="H8" s="780"/>
      <c r="I8" s="780"/>
      <c r="J8" s="780"/>
      <c r="K8" s="780"/>
      <c r="L8" s="780"/>
      <c r="M8" s="780"/>
      <c r="N8" s="780"/>
      <c r="O8" s="780"/>
      <c r="P8" s="781"/>
      <c r="Q8" s="782">
        <v>542</v>
      </c>
      <c r="R8" s="783"/>
      <c r="S8" s="783"/>
      <c r="T8" s="783"/>
      <c r="U8" s="783"/>
      <c r="V8" s="783">
        <v>527</v>
      </c>
      <c r="W8" s="783"/>
      <c r="X8" s="783"/>
      <c r="Y8" s="783"/>
      <c r="Z8" s="783"/>
      <c r="AA8" s="783">
        <v>15</v>
      </c>
      <c r="AB8" s="783"/>
      <c r="AC8" s="783"/>
      <c r="AD8" s="783"/>
      <c r="AE8" s="784"/>
      <c r="AF8" s="785">
        <v>12</v>
      </c>
      <c r="AG8" s="786"/>
      <c r="AH8" s="786"/>
      <c r="AI8" s="786"/>
      <c r="AJ8" s="787"/>
      <c r="AK8" s="768">
        <v>40</v>
      </c>
      <c r="AL8" s="769"/>
      <c r="AM8" s="769"/>
      <c r="AN8" s="769"/>
      <c r="AO8" s="769"/>
      <c r="AP8" s="769">
        <v>355</v>
      </c>
      <c r="AQ8" s="769"/>
      <c r="AR8" s="769"/>
      <c r="AS8" s="769"/>
      <c r="AT8" s="769"/>
      <c r="AU8" s="770"/>
      <c r="AV8" s="770"/>
      <c r="AW8" s="770"/>
      <c r="AX8" s="770"/>
      <c r="AY8" s="771"/>
      <c r="AZ8" s="231"/>
      <c r="BA8" s="231"/>
      <c r="BB8" s="231"/>
      <c r="BC8" s="231"/>
      <c r="BD8" s="231"/>
      <c r="BE8" s="232"/>
      <c r="BF8" s="232"/>
      <c r="BG8" s="232"/>
      <c r="BH8" s="232"/>
      <c r="BI8" s="232"/>
      <c r="BJ8" s="232"/>
      <c r="BK8" s="232"/>
      <c r="BL8" s="232"/>
      <c r="BM8" s="232"/>
      <c r="BN8" s="232"/>
      <c r="BO8" s="232"/>
      <c r="BP8" s="232"/>
      <c r="BQ8" s="237">
        <v>2</v>
      </c>
      <c r="BR8" s="238"/>
      <c r="BS8" s="772" t="s">
        <v>598</v>
      </c>
      <c r="BT8" s="773"/>
      <c r="BU8" s="773"/>
      <c r="BV8" s="773"/>
      <c r="BW8" s="773"/>
      <c r="BX8" s="773"/>
      <c r="BY8" s="773"/>
      <c r="BZ8" s="773"/>
      <c r="CA8" s="773"/>
      <c r="CB8" s="773"/>
      <c r="CC8" s="773"/>
      <c r="CD8" s="773"/>
      <c r="CE8" s="773"/>
      <c r="CF8" s="773"/>
      <c r="CG8" s="774"/>
      <c r="CH8" s="775">
        <v>10</v>
      </c>
      <c r="CI8" s="776"/>
      <c r="CJ8" s="776"/>
      <c r="CK8" s="776"/>
      <c r="CL8" s="777"/>
      <c r="CM8" s="775">
        <v>77</v>
      </c>
      <c r="CN8" s="776"/>
      <c r="CO8" s="776"/>
      <c r="CP8" s="776"/>
      <c r="CQ8" s="777"/>
      <c r="CR8" s="775">
        <v>44</v>
      </c>
      <c r="CS8" s="776"/>
      <c r="CT8" s="776"/>
      <c r="CU8" s="776"/>
      <c r="CV8" s="777"/>
      <c r="CW8" s="775" t="s">
        <v>527</v>
      </c>
      <c r="CX8" s="776"/>
      <c r="CY8" s="776"/>
      <c r="CZ8" s="776"/>
      <c r="DA8" s="777"/>
      <c r="DB8" s="775" t="s">
        <v>527</v>
      </c>
      <c r="DC8" s="776"/>
      <c r="DD8" s="776"/>
      <c r="DE8" s="776"/>
      <c r="DF8" s="777"/>
      <c r="DG8" s="775" t="s">
        <v>527</v>
      </c>
      <c r="DH8" s="776"/>
      <c r="DI8" s="776"/>
      <c r="DJ8" s="776"/>
      <c r="DK8" s="777"/>
      <c r="DL8" s="775" t="s">
        <v>527</v>
      </c>
      <c r="DM8" s="776"/>
      <c r="DN8" s="776"/>
      <c r="DO8" s="776"/>
      <c r="DP8" s="777"/>
      <c r="DQ8" s="775" t="s">
        <v>527</v>
      </c>
      <c r="DR8" s="776"/>
      <c r="DS8" s="776"/>
      <c r="DT8" s="776"/>
      <c r="DU8" s="777"/>
      <c r="DV8" s="772"/>
      <c r="DW8" s="773"/>
      <c r="DX8" s="773"/>
      <c r="DY8" s="773"/>
      <c r="DZ8" s="778"/>
      <c r="EA8" s="233"/>
    </row>
    <row r="9" spans="1:131" s="234" customFormat="1" ht="26.25" customHeight="1" x14ac:dyDescent="0.15">
      <c r="A9" s="237">
        <v>3</v>
      </c>
      <c r="B9" s="779"/>
      <c r="C9" s="780"/>
      <c r="D9" s="780"/>
      <c r="E9" s="780"/>
      <c r="F9" s="780"/>
      <c r="G9" s="780"/>
      <c r="H9" s="780"/>
      <c r="I9" s="780"/>
      <c r="J9" s="780"/>
      <c r="K9" s="780"/>
      <c r="L9" s="780"/>
      <c r="M9" s="780"/>
      <c r="N9" s="780"/>
      <c r="O9" s="780"/>
      <c r="P9" s="781"/>
      <c r="Q9" s="782"/>
      <c r="R9" s="783"/>
      <c r="S9" s="783"/>
      <c r="T9" s="783"/>
      <c r="U9" s="783"/>
      <c r="V9" s="783"/>
      <c r="W9" s="783"/>
      <c r="X9" s="783"/>
      <c r="Y9" s="783"/>
      <c r="Z9" s="783"/>
      <c r="AA9" s="783"/>
      <c r="AB9" s="783"/>
      <c r="AC9" s="783"/>
      <c r="AD9" s="783"/>
      <c r="AE9" s="784"/>
      <c r="AF9" s="785"/>
      <c r="AG9" s="786"/>
      <c r="AH9" s="786"/>
      <c r="AI9" s="786"/>
      <c r="AJ9" s="787"/>
      <c r="AK9" s="768"/>
      <c r="AL9" s="769"/>
      <c r="AM9" s="769"/>
      <c r="AN9" s="769"/>
      <c r="AO9" s="769"/>
      <c r="AP9" s="769"/>
      <c r="AQ9" s="769"/>
      <c r="AR9" s="769"/>
      <c r="AS9" s="769"/>
      <c r="AT9" s="769"/>
      <c r="AU9" s="770"/>
      <c r="AV9" s="770"/>
      <c r="AW9" s="770"/>
      <c r="AX9" s="770"/>
      <c r="AY9" s="771"/>
      <c r="AZ9" s="231"/>
      <c r="BA9" s="231"/>
      <c r="BB9" s="231"/>
      <c r="BC9" s="231"/>
      <c r="BD9" s="231"/>
      <c r="BE9" s="232"/>
      <c r="BF9" s="232"/>
      <c r="BG9" s="232"/>
      <c r="BH9" s="232"/>
      <c r="BI9" s="232"/>
      <c r="BJ9" s="232"/>
      <c r="BK9" s="232"/>
      <c r="BL9" s="232"/>
      <c r="BM9" s="232"/>
      <c r="BN9" s="232"/>
      <c r="BO9" s="232"/>
      <c r="BP9" s="232"/>
      <c r="BQ9" s="237">
        <v>3</v>
      </c>
      <c r="BR9" s="238"/>
      <c r="BS9" s="772" t="s">
        <v>599</v>
      </c>
      <c r="BT9" s="773"/>
      <c r="BU9" s="773"/>
      <c r="BV9" s="773"/>
      <c r="BW9" s="773"/>
      <c r="BX9" s="773"/>
      <c r="BY9" s="773"/>
      <c r="BZ9" s="773"/>
      <c r="CA9" s="773"/>
      <c r="CB9" s="773"/>
      <c r="CC9" s="773"/>
      <c r="CD9" s="773"/>
      <c r="CE9" s="773"/>
      <c r="CF9" s="773"/>
      <c r="CG9" s="774"/>
      <c r="CH9" s="775">
        <v>-13</v>
      </c>
      <c r="CI9" s="776"/>
      <c r="CJ9" s="776"/>
      <c r="CK9" s="776"/>
      <c r="CL9" s="777"/>
      <c r="CM9" s="775">
        <v>-3</v>
      </c>
      <c r="CN9" s="776"/>
      <c r="CO9" s="776"/>
      <c r="CP9" s="776"/>
      <c r="CQ9" s="777"/>
      <c r="CR9" s="775">
        <v>5</v>
      </c>
      <c r="CS9" s="776"/>
      <c r="CT9" s="776"/>
      <c r="CU9" s="776"/>
      <c r="CV9" s="777"/>
      <c r="CW9" s="775" t="s">
        <v>527</v>
      </c>
      <c r="CX9" s="776"/>
      <c r="CY9" s="776"/>
      <c r="CZ9" s="776"/>
      <c r="DA9" s="777"/>
      <c r="DB9" s="775" t="s">
        <v>527</v>
      </c>
      <c r="DC9" s="776"/>
      <c r="DD9" s="776"/>
      <c r="DE9" s="776"/>
      <c r="DF9" s="777"/>
      <c r="DG9" s="775" t="s">
        <v>527</v>
      </c>
      <c r="DH9" s="776"/>
      <c r="DI9" s="776"/>
      <c r="DJ9" s="776"/>
      <c r="DK9" s="777"/>
      <c r="DL9" s="775" t="s">
        <v>527</v>
      </c>
      <c r="DM9" s="776"/>
      <c r="DN9" s="776"/>
      <c r="DO9" s="776"/>
      <c r="DP9" s="777"/>
      <c r="DQ9" s="775" t="s">
        <v>527</v>
      </c>
      <c r="DR9" s="776"/>
      <c r="DS9" s="776"/>
      <c r="DT9" s="776"/>
      <c r="DU9" s="777"/>
      <c r="DV9" s="772"/>
      <c r="DW9" s="773"/>
      <c r="DX9" s="773"/>
      <c r="DY9" s="773"/>
      <c r="DZ9" s="778"/>
      <c r="EA9" s="233"/>
    </row>
    <row r="10" spans="1:131" s="234" customFormat="1" ht="26.25" customHeight="1" x14ac:dyDescent="0.15">
      <c r="A10" s="237">
        <v>4</v>
      </c>
      <c r="B10" s="779"/>
      <c r="C10" s="780"/>
      <c r="D10" s="780"/>
      <c r="E10" s="780"/>
      <c r="F10" s="780"/>
      <c r="G10" s="780"/>
      <c r="H10" s="780"/>
      <c r="I10" s="780"/>
      <c r="J10" s="780"/>
      <c r="K10" s="780"/>
      <c r="L10" s="780"/>
      <c r="M10" s="780"/>
      <c r="N10" s="780"/>
      <c r="O10" s="780"/>
      <c r="P10" s="781"/>
      <c r="Q10" s="782"/>
      <c r="R10" s="783"/>
      <c r="S10" s="783"/>
      <c r="T10" s="783"/>
      <c r="U10" s="783"/>
      <c r="V10" s="783"/>
      <c r="W10" s="783"/>
      <c r="X10" s="783"/>
      <c r="Y10" s="783"/>
      <c r="Z10" s="783"/>
      <c r="AA10" s="783"/>
      <c r="AB10" s="783"/>
      <c r="AC10" s="783"/>
      <c r="AD10" s="783"/>
      <c r="AE10" s="784"/>
      <c r="AF10" s="785"/>
      <c r="AG10" s="786"/>
      <c r="AH10" s="786"/>
      <c r="AI10" s="786"/>
      <c r="AJ10" s="787"/>
      <c r="AK10" s="768"/>
      <c r="AL10" s="769"/>
      <c r="AM10" s="769"/>
      <c r="AN10" s="769"/>
      <c r="AO10" s="769"/>
      <c r="AP10" s="769"/>
      <c r="AQ10" s="769"/>
      <c r="AR10" s="769"/>
      <c r="AS10" s="769"/>
      <c r="AT10" s="769"/>
      <c r="AU10" s="770"/>
      <c r="AV10" s="770"/>
      <c r="AW10" s="770"/>
      <c r="AX10" s="770"/>
      <c r="AY10" s="771"/>
      <c r="AZ10" s="231"/>
      <c r="BA10" s="231"/>
      <c r="BB10" s="231"/>
      <c r="BC10" s="231"/>
      <c r="BD10" s="231"/>
      <c r="BE10" s="232"/>
      <c r="BF10" s="232"/>
      <c r="BG10" s="232"/>
      <c r="BH10" s="232"/>
      <c r="BI10" s="232"/>
      <c r="BJ10" s="232"/>
      <c r="BK10" s="232"/>
      <c r="BL10" s="232"/>
      <c r="BM10" s="232"/>
      <c r="BN10" s="232"/>
      <c r="BO10" s="232"/>
      <c r="BP10" s="232"/>
      <c r="BQ10" s="237">
        <v>4</v>
      </c>
      <c r="BR10" s="238"/>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8"/>
      <c r="EA10" s="233"/>
    </row>
    <row r="11" spans="1:131" s="234" customFormat="1" ht="26.25" customHeight="1" x14ac:dyDescent="0.15">
      <c r="A11" s="237">
        <v>5</v>
      </c>
      <c r="B11" s="779"/>
      <c r="C11" s="780"/>
      <c r="D11" s="780"/>
      <c r="E11" s="780"/>
      <c r="F11" s="780"/>
      <c r="G11" s="780"/>
      <c r="H11" s="780"/>
      <c r="I11" s="780"/>
      <c r="J11" s="780"/>
      <c r="K11" s="780"/>
      <c r="L11" s="780"/>
      <c r="M11" s="780"/>
      <c r="N11" s="780"/>
      <c r="O11" s="780"/>
      <c r="P11" s="781"/>
      <c r="Q11" s="782"/>
      <c r="R11" s="783"/>
      <c r="S11" s="783"/>
      <c r="T11" s="783"/>
      <c r="U11" s="783"/>
      <c r="V11" s="783"/>
      <c r="W11" s="783"/>
      <c r="X11" s="783"/>
      <c r="Y11" s="783"/>
      <c r="Z11" s="783"/>
      <c r="AA11" s="783"/>
      <c r="AB11" s="783"/>
      <c r="AC11" s="783"/>
      <c r="AD11" s="783"/>
      <c r="AE11" s="784"/>
      <c r="AF11" s="785"/>
      <c r="AG11" s="786"/>
      <c r="AH11" s="786"/>
      <c r="AI11" s="786"/>
      <c r="AJ11" s="787"/>
      <c r="AK11" s="768"/>
      <c r="AL11" s="769"/>
      <c r="AM11" s="769"/>
      <c r="AN11" s="769"/>
      <c r="AO11" s="769"/>
      <c r="AP11" s="769"/>
      <c r="AQ11" s="769"/>
      <c r="AR11" s="769"/>
      <c r="AS11" s="769"/>
      <c r="AT11" s="769"/>
      <c r="AU11" s="770"/>
      <c r="AV11" s="770"/>
      <c r="AW11" s="770"/>
      <c r="AX11" s="770"/>
      <c r="AY11" s="771"/>
      <c r="AZ11" s="231"/>
      <c r="BA11" s="231"/>
      <c r="BB11" s="231"/>
      <c r="BC11" s="231"/>
      <c r="BD11" s="231"/>
      <c r="BE11" s="232"/>
      <c r="BF11" s="232"/>
      <c r="BG11" s="232"/>
      <c r="BH11" s="232"/>
      <c r="BI11" s="232"/>
      <c r="BJ11" s="232"/>
      <c r="BK11" s="232"/>
      <c r="BL11" s="232"/>
      <c r="BM11" s="232"/>
      <c r="BN11" s="232"/>
      <c r="BO11" s="232"/>
      <c r="BP11" s="232"/>
      <c r="BQ11" s="237">
        <v>5</v>
      </c>
      <c r="BR11" s="238"/>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8"/>
      <c r="EA11" s="233"/>
    </row>
    <row r="12" spans="1:131" s="234" customFormat="1" ht="26.25" customHeight="1" x14ac:dyDescent="0.15">
      <c r="A12" s="237">
        <v>6</v>
      </c>
      <c r="B12" s="779"/>
      <c r="C12" s="780"/>
      <c r="D12" s="780"/>
      <c r="E12" s="780"/>
      <c r="F12" s="780"/>
      <c r="G12" s="780"/>
      <c r="H12" s="780"/>
      <c r="I12" s="780"/>
      <c r="J12" s="780"/>
      <c r="K12" s="780"/>
      <c r="L12" s="780"/>
      <c r="M12" s="780"/>
      <c r="N12" s="780"/>
      <c r="O12" s="780"/>
      <c r="P12" s="781"/>
      <c r="Q12" s="782"/>
      <c r="R12" s="783"/>
      <c r="S12" s="783"/>
      <c r="T12" s="783"/>
      <c r="U12" s="783"/>
      <c r="V12" s="783"/>
      <c r="W12" s="783"/>
      <c r="X12" s="783"/>
      <c r="Y12" s="783"/>
      <c r="Z12" s="783"/>
      <c r="AA12" s="783"/>
      <c r="AB12" s="783"/>
      <c r="AC12" s="783"/>
      <c r="AD12" s="783"/>
      <c r="AE12" s="784"/>
      <c r="AF12" s="785"/>
      <c r="AG12" s="786"/>
      <c r="AH12" s="786"/>
      <c r="AI12" s="786"/>
      <c r="AJ12" s="787"/>
      <c r="AK12" s="768"/>
      <c r="AL12" s="769"/>
      <c r="AM12" s="769"/>
      <c r="AN12" s="769"/>
      <c r="AO12" s="769"/>
      <c r="AP12" s="769"/>
      <c r="AQ12" s="769"/>
      <c r="AR12" s="769"/>
      <c r="AS12" s="769"/>
      <c r="AT12" s="769"/>
      <c r="AU12" s="770"/>
      <c r="AV12" s="770"/>
      <c r="AW12" s="770"/>
      <c r="AX12" s="770"/>
      <c r="AY12" s="771"/>
      <c r="AZ12" s="231"/>
      <c r="BA12" s="231"/>
      <c r="BB12" s="231"/>
      <c r="BC12" s="231"/>
      <c r="BD12" s="231"/>
      <c r="BE12" s="232"/>
      <c r="BF12" s="232"/>
      <c r="BG12" s="232"/>
      <c r="BH12" s="232"/>
      <c r="BI12" s="232"/>
      <c r="BJ12" s="232"/>
      <c r="BK12" s="232"/>
      <c r="BL12" s="232"/>
      <c r="BM12" s="232"/>
      <c r="BN12" s="232"/>
      <c r="BO12" s="232"/>
      <c r="BP12" s="232"/>
      <c r="BQ12" s="237">
        <v>6</v>
      </c>
      <c r="BR12" s="238"/>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8"/>
      <c r="EA12" s="233"/>
    </row>
    <row r="13" spans="1:131" s="234" customFormat="1" ht="26.25" customHeight="1" x14ac:dyDescent="0.15">
      <c r="A13" s="237">
        <v>7</v>
      </c>
      <c r="B13" s="779"/>
      <c r="C13" s="780"/>
      <c r="D13" s="780"/>
      <c r="E13" s="780"/>
      <c r="F13" s="780"/>
      <c r="G13" s="780"/>
      <c r="H13" s="780"/>
      <c r="I13" s="780"/>
      <c r="J13" s="780"/>
      <c r="K13" s="780"/>
      <c r="L13" s="780"/>
      <c r="M13" s="780"/>
      <c r="N13" s="780"/>
      <c r="O13" s="780"/>
      <c r="P13" s="781"/>
      <c r="Q13" s="782"/>
      <c r="R13" s="783"/>
      <c r="S13" s="783"/>
      <c r="T13" s="783"/>
      <c r="U13" s="783"/>
      <c r="V13" s="783"/>
      <c r="W13" s="783"/>
      <c r="X13" s="783"/>
      <c r="Y13" s="783"/>
      <c r="Z13" s="783"/>
      <c r="AA13" s="783"/>
      <c r="AB13" s="783"/>
      <c r="AC13" s="783"/>
      <c r="AD13" s="783"/>
      <c r="AE13" s="784"/>
      <c r="AF13" s="785"/>
      <c r="AG13" s="786"/>
      <c r="AH13" s="786"/>
      <c r="AI13" s="786"/>
      <c r="AJ13" s="787"/>
      <c r="AK13" s="768"/>
      <c r="AL13" s="769"/>
      <c r="AM13" s="769"/>
      <c r="AN13" s="769"/>
      <c r="AO13" s="769"/>
      <c r="AP13" s="769"/>
      <c r="AQ13" s="769"/>
      <c r="AR13" s="769"/>
      <c r="AS13" s="769"/>
      <c r="AT13" s="769"/>
      <c r="AU13" s="770"/>
      <c r="AV13" s="770"/>
      <c r="AW13" s="770"/>
      <c r="AX13" s="770"/>
      <c r="AY13" s="771"/>
      <c r="AZ13" s="231"/>
      <c r="BA13" s="231"/>
      <c r="BB13" s="231"/>
      <c r="BC13" s="231"/>
      <c r="BD13" s="231"/>
      <c r="BE13" s="232"/>
      <c r="BF13" s="232"/>
      <c r="BG13" s="232"/>
      <c r="BH13" s="232"/>
      <c r="BI13" s="232"/>
      <c r="BJ13" s="232"/>
      <c r="BK13" s="232"/>
      <c r="BL13" s="232"/>
      <c r="BM13" s="232"/>
      <c r="BN13" s="232"/>
      <c r="BO13" s="232"/>
      <c r="BP13" s="232"/>
      <c r="BQ13" s="237">
        <v>7</v>
      </c>
      <c r="BR13" s="238"/>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8"/>
      <c r="EA13" s="233"/>
    </row>
    <row r="14" spans="1:131" s="234" customFormat="1" ht="26.25" customHeight="1" x14ac:dyDescent="0.15">
      <c r="A14" s="237">
        <v>8</v>
      </c>
      <c r="B14" s="779"/>
      <c r="C14" s="780"/>
      <c r="D14" s="780"/>
      <c r="E14" s="780"/>
      <c r="F14" s="780"/>
      <c r="G14" s="780"/>
      <c r="H14" s="780"/>
      <c r="I14" s="780"/>
      <c r="J14" s="780"/>
      <c r="K14" s="780"/>
      <c r="L14" s="780"/>
      <c r="M14" s="780"/>
      <c r="N14" s="780"/>
      <c r="O14" s="780"/>
      <c r="P14" s="781"/>
      <c r="Q14" s="782"/>
      <c r="R14" s="783"/>
      <c r="S14" s="783"/>
      <c r="T14" s="783"/>
      <c r="U14" s="783"/>
      <c r="V14" s="783"/>
      <c r="W14" s="783"/>
      <c r="X14" s="783"/>
      <c r="Y14" s="783"/>
      <c r="Z14" s="783"/>
      <c r="AA14" s="783"/>
      <c r="AB14" s="783"/>
      <c r="AC14" s="783"/>
      <c r="AD14" s="783"/>
      <c r="AE14" s="784"/>
      <c r="AF14" s="785"/>
      <c r="AG14" s="786"/>
      <c r="AH14" s="786"/>
      <c r="AI14" s="786"/>
      <c r="AJ14" s="787"/>
      <c r="AK14" s="768"/>
      <c r="AL14" s="769"/>
      <c r="AM14" s="769"/>
      <c r="AN14" s="769"/>
      <c r="AO14" s="769"/>
      <c r="AP14" s="769"/>
      <c r="AQ14" s="769"/>
      <c r="AR14" s="769"/>
      <c r="AS14" s="769"/>
      <c r="AT14" s="769"/>
      <c r="AU14" s="770"/>
      <c r="AV14" s="770"/>
      <c r="AW14" s="770"/>
      <c r="AX14" s="770"/>
      <c r="AY14" s="771"/>
      <c r="AZ14" s="231"/>
      <c r="BA14" s="231"/>
      <c r="BB14" s="231"/>
      <c r="BC14" s="231"/>
      <c r="BD14" s="231"/>
      <c r="BE14" s="232"/>
      <c r="BF14" s="232"/>
      <c r="BG14" s="232"/>
      <c r="BH14" s="232"/>
      <c r="BI14" s="232"/>
      <c r="BJ14" s="232"/>
      <c r="BK14" s="232"/>
      <c r="BL14" s="232"/>
      <c r="BM14" s="232"/>
      <c r="BN14" s="232"/>
      <c r="BO14" s="232"/>
      <c r="BP14" s="232"/>
      <c r="BQ14" s="237">
        <v>8</v>
      </c>
      <c r="BR14" s="238"/>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8"/>
      <c r="EA14" s="233"/>
    </row>
    <row r="15" spans="1:131" s="234" customFormat="1" ht="26.25" customHeight="1" x14ac:dyDescent="0.15">
      <c r="A15" s="237">
        <v>9</v>
      </c>
      <c r="B15" s="779"/>
      <c r="C15" s="780"/>
      <c r="D15" s="780"/>
      <c r="E15" s="780"/>
      <c r="F15" s="780"/>
      <c r="G15" s="780"/>
      <c r="H15" s="780"/>
      <c r="I15" s="780"/>
      <c r="J15" s="780"/>
      <c r="K15" s="780"/>
      <c r="L15" s="780"/>
      <c r="M15" s="780"/>
      <c r="N15" s="780"/>
      <c r="O15" s="780"/>
      <c r="P15" s="781"/>
      <c r="Q15" s="782"/>
      <c r="R15" s="783"/>
      <c r="S15" s="783"/>
      <c r="T15" s="783"/>
      <c r="U15" s="783"/>
      <c r="V15" s="783"/>
      <c r="W15" s="783"/>
      <c r="X15" s="783"/>
      <c r="Y15" s="783"/>
      <c r="Z15" s="783"/>
      <c r="AA15" s="783"/>
      <c r="AB15" s="783"/>
      <c r="AC15" s="783"/>
      <c r="AD15" s="783"/>
      <c r="AE15" s="784"/>
      <c r="AF15" s="785"/>
      <c r="AG15" s="786"/>
      <c r="AH15" s="786"/>
      <c r="AI15" s="786"/>
      <c r="AJ15" s="787"/>
      <c r="AK15" s="768"/>
      <c r="AL15" s="769"/>
      <c r="AM15" s="769"/>
      <c r="AN15" s="769"/>
      <c r="AO15" s="769"/>
      <c r="AP15" s="769"/>
      <c r="AQ15" s="769"/>
      <c r="AR15" s="769"/>
      <c r="AS15" s="769"/>
      <c r="AT15" s="769"/>
      <c r="AU15" s="770"/>
      <c r="AV15" s="770"/>
      <c r="AW15" s="770"/>
      <c r="AX15" s="770"/>
      <c r="AY15" s="771"/>
      <c r="AZ15" s="231"/>
      <c r="BA15" s="231"/>
      <c r="BB15" s="231"/>
      <c r="BC15" s="231"/>
      <c r="BD15" s="231"/>
      <c r="BE15" s="232"/>
      <c r="BF15" s="232"/>
      <c r="BG15" s="232"/>
      <c r="BH15" s="232"/>
      <c r="BI15" s="232"/>
      <c r="BJ15" s="232"/>
      <c r="BK15" s="232"/>
      <c r="BL15" s="232"/>
      <c r="BM15" s="232"/>
      <c r="BN15" s="232"/>
      <c r="BO15" s="232"/>
      <c r="BP15" s="232"/>
      <c r="BQ15" s="237">
        <v>9</v>
      </c>
      <c r="BR15" s="238"/>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8"/>
      <c r="EA15" s="233"/>
    </row>
    <row r="16" spans="1:131" s="234" customFormat="1" ht="26.25" customHeight="1" x14ac:dyDescent="0.15">
      <c r="A16" s="237">
        <v>10</v>
      </c>
      <c r="B16" s="779"/>
      <c r="C16" s="780"/>
      <c r="D16" s="780"/>
      <c r="E16" s="780"/>
      <c r="F16" s="780"/>
      <c r="G16" s="780"/>
      <c r="H16" s="780"/>
      <c r="I16" s="780"/>
      <c r="J16" s="780"/>
      <c r="K16" s="780"/>
      <c r="L16" s="780"/>
      <c r="M16" s="780"/>
      <c r="N16" s="780"/>
      <c r="O16" s="780"/>
      <c r="P16" s="781"/>
      <c r="Q16" s="782"/>
      <c r="R16" s="783"/>
      <c r="S16" s="783"/>
      <c r="T16" s="783"/>
      <c r="U16" s="783"/>
      <c r="V16" s="783"/>
      <c r="W16" s="783"/>
      <c r="X16" s="783"/>
      <c r="Y16" s="783"/>
      <c r="Z16" s="783"/>
      <c r="AA16" s="783"/>
      <c r="AB16" s="783"/>
      <c r="AC16" s="783"/>
      <c r="AD16" s="783"/>
      <c r="AE16" s="784"/>
      <c r="AF16" s="785"/>
      <c r="AG16" s="786"/>
      <c r="AH16" s="786"/>
      <c r="AI16" s="786"/>
      <c r="AJ16" s="787"/>
      <c r="AK16" s="768"/>
      <c r="AL16" s="769"/>
      <c r="AM16" s="769"/>
      <c r="AN16" s="769"/>
      <c r="AO16" s="769"/>
      <c r="AP16" s="769"/>
      <c r="AQ16" s="769"/>
      <c r="AR16" s="769"/>
      <c r="AS16" s="769"/>
      <c r="AT16" s="769"/>
      <c r="AU16" s="770"/>
      <c r="AV16" s="770"/>
      <c r="AW16" s="770"/>
      <c r="AX16" s="770"/>
      <c r="AY16" s="771"/>
      <c r="AZ16" s="231"/>
      <c r="BA16" s="231"/>
      <c r="BB16" s="231"/>
      <c r="BC16" s="231"/>
      <c r="BD16" s="231"/>
      <c r="BE16" s="232"/>
      <c r="BF16" s="232"/>
      <c r="BG16" s="232"/>
      <c r="BH16" s="232"/>
      <c r="BI16" s="232"/>
      <c r="BJ16" s="232"/>
      <c r="BK16" s="232"/>
      <c r="BL16" s="232"/>
      <c r="BM16" s="232"/>
      <c r="BN16" s="232"/>
      <c r="BO16" s="232"/>
      <c r="BP16" s="232"/>
      <c r="BQ16" s="237">
        <v>10</v>
      </c>
      <c r="BR16" s="238"/>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8"/>
      <c r="EA16" s="233"/>
    </row>
    <row r="17" spans="1:131" s="234" customFormat="1" ht="26.25" customHeight="1" x14ac:dyDescent="0.15">
      <c r="A17" s="237">
        <v>11</v>
      </c>
      <c r="B17" s="779"/>
      <c r="C17" s="780"/>
      <c r="D17" s="780"/>
      <c r="E17" s="780"/>
      <c r="F17" s="780"/>
      <c r="G17" s="780"/>
      <c r="H17" s="780"/>
      <c r="I17" s="780"/>
      <c r="J17" s="780"/>
      <c r="K17" s="780"/>
      <c r="L17" s="780"/>
      <c r="M17" s="780"/>
      <c r="N17" s="780"/>
      <c r="O17" s="780"/>
      <c r="P17" s="781"/>
      <c r="Q17" s="782"/>
      <c r="R17" s="783"/>
      <c r="S17" s="783"/>
      <c r="T17" s="783"/>
      <c r="U17" s="783"/>
      <c r="V17" s="783"/>
      <c r="W17" s="783"/>
      <c r="X17" s="783"/>
      <c r="Y17" s="783"/>
      <c r="Z17" s="783"/>
      <c r="AA17" s="783"/>
      <c r="AB17" s="783"/>
      <c r="AC17" s="783"/>
      <c r="AD17" s="783"/>
      <c r="AE17" s="784"/>
      <c r="AF17" s="785"/>
      <c r="AG17" s="786"/>
      <c r="AH17" s="786"/>
      <c r="AI17" s="786"/>
      <c r="AJ17" s="787"/>
      <c r="AK17" s="768"/>
      <c r="AL17" s="769"/>
      <c r="AM17" s="769"/>
      <c r="AN17" s="769"/>
      <c r="AO17" s="769"/>
      <c r="AP17" s="769"/>
      <c r="AQ17" s="769"/>
      <c r="AR17" s="769"/>
      <c r="AS17" s="769"/>
      <c r="AT17" s="769"/>
      <c r="AU17" s="770"/>
      <c r="AV17" s="770"/>
      <c r="AW17" s="770"/>
      <c r="AX17" s="770"/>
      <c r="AY17" s="771"/>
      <c r="AZ17" s="231"/>
      <c r="BA17" s="231"/>
      <c r="BB17" s="231"/>
      <c r="BC17" s="231"/>
      <c r="BD17" s="231"/>
      <c r="BE17" s="232"/>
      <c r="BF17" s="232"/>
      <c r="BG17" s="232"/>
      <c r="BH17" s="232"/>
      <c r="BI17" s="232"/>
      <c r="BJ17" s="232"/>
      <c r="BK17" s="232"/>
      <c r="BL17" s="232"/>
      <c r="BM17" s="232"/>
      <c r="BN17" s="232"/>
      <c r="BO17" s="232"/>
      <c r="BP17" s="232"/>
      <c r="BQ17" s="237">
        <v>11</v>
      </c>
      <c r="BR17" s="238"/>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8"/>
      <c r="EA17" s="233"/>
    </row>
    <row r="18" spans="1:131" s="234" customFormat="1" ht="26.25" customHeight="1" x14ac:dyDescent="0.15">
      <c r="A18" s="237">
        <v>12</v>
      </c>
      <c r="B18" s="779"/>
      <c r="C18" s="780"/>
      <c r="D18" s="780"/>
      <c r="E18" s="780"/>
      <c r="F18" s="780"/>
      <c r="G18" s="780"/>
      <c r="H18" s="780"/>
      <c r="I18" s="780"/>
      <c r="J18" s="780"/>
      <c r="K18" s="780"/>
      <c r="L18" s="780"/>
      <c r="M18" s="780"/>
      <c r="N18" s="780"/>
      <c r="O18" s="780"/>
      <c r="P18" s="781"/>
      <c r="Q18" s="782"/>
      <c r="R18" s="783"/>
      <c r="S18" s="783"/>
      <c r="T18" s="783"/>
      <c r="U18" s="783"/>
      <c r="V18" s="783"/>
      <c r="W18" s="783"/>
      <c r="X18" s="783"/>
      <c r="Y18" s="783"/>
      <c r="Z18" s="783"/>
      <c r="AA18" s="783"/>
      <c r="AB18" s="783"/>
      <c r="AC18" s="783"/>
      <c r="AD18" s="783"/>
      <c r="AE18" s="784"/>
      <c r="AF18" s="785"/>
      <c r="AG18" s="786"/>
      <c r="AH18" s="786"/>
      <c r="AI18" s="786"/>
      <c r="AJ18" s="787"/>
      <c r="AK18" s="768"/>
      <c r="AL18" s="769"/>
      <c r="AM18" s="769"/>
      <c r="AN18" s="769"/>
      <c r="AO18" s="769"/>
      <c r="AP18" s="769"/>
      <c r="AQ18" s="769"/>
      <c r="AR18" s="769"/>
      <c r="AS18" s="769"/>
      <c r="AT18" s="769"/>
      <c r="AU18" s="770"/>
      <c r="AV18" s="770"/>
      <c r="AW18" s="770"/>
      <c r="AX18" s="770"/>
      <c r="AY18" s="771"/>
      <c r="AZ18" s="231"/>
      <c r="BA18" s="231"/>
      <c r="BB18" s="231"/>
      <c r="BC18" s="231"/>
      <c r="BD18" s="231"/>
      <c r="BE18" s="232"/>
      <c r="BF18" s="232"/>
      <c r="BG18" s="232"/>
      <c r="BH18" s="232"/>
      <c r="BI18" s="232"/>
      <c r="BJ18" s="232"/>
      <c r="BK18" s="232"/>
      <c r="BL18" s="232"/>
      <c r="BM18" s="232"/>
      <c r="BN18" s="232"/>
      <c r="BO18" s="232"/>
      <c r="BP18" s="232"/>
      <c r="BQ18" s="237">
        <v>12</v>
      </c>
      <c r="BR18" s="238"/>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8"/>
      <c r="EA18" s="233"/>
    </row>
    <row r="19" spans="1:131" s="234" customFormat="1" ht="26.25" customHeight="1" x14ac:dyDescent="0.15">
      <c r="A19" s="237">
        <v>13</v>
      </c>
      <c r="B19" s="779"/>
      <c r="C19" s="780"/>
      <c r="D19" s="780"/>
      <c r="E19" s="780"/>
      <c r="F19" s="780"/>
      <c r="G19" s="780"/>
      <c r="H19" s="780"/>
      <c r="I19" s="780"/>
      <c r="J19" s="780"/>
      <c r="K19" s="780"/>
      <c r="L19" s="780"/>
      <c r="M19" s="780"/>
      <c r="N19" s="780"/>
      <c r="O19" s="780"/>
      <c r="P19" s="781"/>
      <c r="Q19" s="782"/>
      <c r="R19" s="783"/>
      <c r="S19" s="783"/>
      <c r="T19" s="783"/>
      <c r="U19" s="783"/>
      <c r="V19" s="783"/>
      <c r="W19" s="783"/>
      <c r="X19" s="783"/>
      <c r="Y19" s="783"/>
      <c r="Z19" s="783"/>
      <c r="AA19" s="783"/>
      <c r="AB19" s="783"/>
      <c r="AC19" s="783"/>
      <c r="AD19" s="783"/>
      <c r="AE19" s="784"/>
      <c r="AF19" s="785"/>
      <c r="AG19" s="786"/>
      <c r="AH19" s="786"/>
      <c r="AI19" s="786"/>
      <c r="AJ19" s="787"/>
      <c r="AK19" s="768"/>
      <c r="AL19" s="769"/>
      <c r="AM19" s="769"/>
      <c r="AN19" s="769"/>
      <c r="AO19" s="769"/>
      <c r="AP19" s="769"/>
      <c r="AQ19" s="769"/>
      <c r="AR19" s="769"/>
      <c r="AS19" s="769"/>
      <c r="AT19" s="769"/>
      <c r="AU19" s="770"/>
      <c r="AV19" s="770"/>
      <c r="AW19" s="770"/>
      <c r="AX19" s="770"/>
      <c r="AY19" s="771"/>
      <c r="AZ19" s="231"/>
      <c r="BA19" s="231"/>
      <c r="BB19" s="231"/>
      <c r="BC19" s="231"/>
      <c r="BD19" s="231"/>
      <c r="BE19" s="232"/>
      <c r="BF19" s="232"/>
      <c r="BG19" s="232"/>
      <c r="BH19" s="232"/>
      <c r="BI19" s="232"/>
      <c r="BJ19" s="232"/>
      <c r="BK19" s="232"/>
      <c r="BL19" s="232"/>
      <c r="BM19" s="232"/>
      <c r="BN19" s="232"/>
      <c r="BO19" s="232"/>
      <c r="BP19" s="232"/>
      <c r="BQ19" s="237">
        <v>13</v>
      </c>
      <c r="BR19" s="238"/>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8"/>
      <c r="EA19" s="233"/>
    </row>
    <row r="20" spans="1:131" s="234" customFormat="1" ht="26.25" customHeight="1" x14ac:dyDescent="0.15">
      <c r="A20" s="237">
        <v>14</v>
      </c>
      <c r="B20" s="779"/>
      <c r="C20" s="780"/>
      <c r="D20" s="780"/>
      <c r="E20" s="780"/>
      <c r="F20" s="780"/>
      <c r="G20" s="780"/>
      <c r="H20" s="780"/>
      <c r="I20" s="780"/>
      <c r="J20" s="780"/>
      <c r="K20" s="780"/>
      <c r="L20" s="780"/>
      <c r="M20" s="780"/>
      <c r="N20" s="780"/>
      <c r="O20" s="780"/>
      <c r="P20" s="781"/>
      <c r="Q20" s="782"/>
      <c r="R20" s="783"/>
      <c r="S20" s="783"/>
      <c r="T20" s="783"/>
      <c r="U20" s="783"/>
      <c r="V20" s="783"/>
      <c r="W20" s="783"/>
      <c r="X20" s="783"/>
      <c r="Y20" s="783"/>
      <c r="Z20" s="783"/>
      <c r="AA20" s="783"/>
      <c r="AB20" s="783"/>
      <c r="AC20" s="783"/>
      <c r="AD20" s="783"/>
      <c r="AE20" s="784"/>
      <c r="AF20" s="785"/>
      <c r="AG20" s="786"/>
      <c r="AH20" s="786"/>
      <c r="AI20" s="786"/>
      <c r="AJ20" s="787"/>
      <c r="AK20" s="768"/>
      <c r="AL20" s="769"/>
      <c r="AM20" s="769"/>
      <c r="AN20" s="769"/>
      <c r="AO20" s="769"/>
      <c r="AP20" s="769"/>
      <c r="AQ20" s="769"/>
      <c r="AR20" s="769"/>
      <c r="AS20" s="769"/>
      <c r="AT20" s="769"/>
      <c r="AU20" s="770"/>
      <c r="AV20" s="770"/>
      <c r="AW20" s="770"/>
      <c r="AX20" s="770"/>
      <c r="AY20" s="771"/>
      <c r="AZ20" s="231"/>
      <c r="BA20" s="231"/>
      <c r="BB20" s="231"/>
      <c r="BC20" s="231"/>
      <c r="BD20" s="231"/>
      <c r="BE20" s="232"/>
      <c r="BF20" s="232"/>
      <c r="BG20" s="232"/>
      <c r="BH20" s="232"/>
      <c r="BI20" s="232"/>
      <c r="BJ20" s="232"/>
      <c r="BK20" s="232"/>
      <c r="BL20" s="232"/>
      <c r="BM20" s="232"/>
      <c r="BN20" s="232"/>
      <c r="BO20" s="232"/>
      <c r="BP20" s="232"/>
      <c r="BQ20" s="237">
        <v>14</v>
      </c>
      <c r="BR20" s="238"/>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8"/>
      <c r="EA20" s="233"/>
    </row>
    <row r="21" spans="1:131" s="234" customFormat="1" ht="26.25" customHeight="1" thickBot="1" x14ac:dyDescent="0.2">
      <c r="A21" s="237">
        <v>15</v>
      </c>
      <c r="B21" s="779"/>
      <c r="C21" s="780"/>
      <c r="D21" s="780"/>
      <c r="E21" s="780"/>
      <c r="F21" s="780"/>
      <c r="G21" s="780"/>
      <c r="H21" s="780"/>
      <c r="I21" s="780"/>
      <c r="J21" s="780"/>
      <c r="K21" s="780"/>
      <c r="L21" s="780"/>
      <c r="M21" s="780"/>
      <c r="N21" s="780"/>
      <c r="O21" s="780"/>
      <c r="P21" s="781"/>
      <c r="Q21" s="782"/>
      <c r="R21" s="783"/>
      <c r="S21" s="783"/>
      <c r="T21" s="783"/>
      <c r="U21" s="783"/>
      <c r="V21" s="783"/>
      <c r="W21" s="783"/>
      <c r="X21" s="783"/>
      <c r="Y21" s="783"/>
      <c r="Z21" s="783"/>
      <c r="AA21" s="783"/>
      <c r="AB21" s="783"/>
      <c r="AC21" s="783"/>
      <c r="AD21" s="783"/>
      <c r="AE21" s="784"/>
      <c r="AF21" s="785"/>
      <c r="AG21" s="786"/>
      <c r="AH21" s="786"/>
      <c r="AI21" s="786"/>
      <c r="AJ21" s="787"/>
      <c r="AK21" s="768"/>
      <c r="AL21" s="769"/>
      <c r="AM21" s="769"/>
      <c r="AN21" s="769"/>
      <c r="AO21" s="769"/>
      <c r="AP21" s="769"/>
      <c r="AQ21" s="769"/>
      <c r="AR21" s="769"/>
      <c r="AS21" s="769"/>
      <c r="AT21" s="769"/>
      <c r="AU21" s="770"/>
      <c r="AV21" s="770"/>
      <c r="AW21" s="770"/>
      <c r="AX21" s="770"/>
      <c r="AY21" s="771"/>
      <c r="AZ21" s="231"/>
      <c r="BA21" s="231"/>
      <c r="BB21" s="231"/>
      <c r="BC21" s="231"/>
      <c r="BD21" s="231"/>
      <c r="BE21" s="232"/>
      <c r="BF21" s="232"/>
      <c r="BG21" s="232"/>
      <c r="BH21" s="232"/>
      <c r="BI21" s="232"/>
      <c r="BJ21" s="232"/>
      <c r="BK21" s="232"/>
      <c r="BL21" s="232"/>
      <c r="BM21" s="232"/>
      <c r="BN21" s="232"/>
      <c r="BO21" s="232"/>
      <c r="BP21" s="232"/>
      <c r="BQ21" s="237">
        <v>15</v>
      </c>
      <c r="BR21" s="238"/>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8"/>
      <c r="EA21" s="233"/>
    </row>
    <row r="22" spans="1:131" s="234" customFormat="1" ht="26.25" customHeight="1" x14ac:dyDescent="0.15">
      <c r="A22" s="237">
        <v>16</v>
      </c>
      <c r="B22" s="779"/>
      <c r="C22" s="780"/>
      <c r="D22" s="780"/>
      <c r="E22" s="780"/>
      <c r="F22" s="780"/>
      <c r="G22" s="780"/>
      <c r="H22" s="780"/>
      <c r="I22" s="780"/>
      <c r="J22" s="780"/>
      <c r="K22" s="780"/>
      <c r="L22" s="780"/>
      <c r="M22" s="780"/>
      <c r="N22" s="780"/>
      <c r="O22" s="780"/>
      <c r="P22" s="781"/>
      <c r="Q22" s="798"/>
      <c r="R22" s="799"/>
      <c r="S22" s="799"/>
      <c r="T22" s="799"/>
      <c r="U22" s="799"/>
      <c r="V22" s="799"/>
      <c r="W22" s="799"/>
      <c r="X22" s="799"/>
      <c r="Y22" s="799"/>
      <c r="Z22" s="799"/>
      <c r="AA22" s="799"/>
      <c r="AB22" s="799"/>
      <c r="AC22" s="799"/>
      <c r="AD22" s="799"/>
      <c r="AE22" s="800"/>
      <c r="AF22" s="785"/>
      <c r="AG22" s="786"/>
      <c r="AH22" s="786"/>
      <c r="AI22" s="786"/>
      <c r="AJ22" s="787"/>
      <c r="AK22" s="801"/>
      <c r="AL22" s="802"/>
      <c r="AM22" s="802"/>
      <c r="AN22" s="802"/>
      <c r="AO22" s="802"/>
      <c r="AP22" s="802"/>
      <c r="AQ22" s="802"/>
      <c r="AR22" s="802"/>
      <c r="AS22" s="802"/>
      <c r="AT22" s="802"/>
      <c r="AU22" s="803"/>
      <c r="AV22" s="803"/>
      <c r="AW22" s="803"/>
      <c r="AX22" s="803"/>
      <c r="AY22" s="804"/>
      <c r="AZ22" s="805" t="s">
        <v>391</v>
      </c>
      <c r="BA22" s="805"/>
      <c r="BB22" s="805"/>
      <c r="BC22" s="805"/>
      <c r="BD22" s="806"/>
      <c r="BE22" s="232"/>
      <c r="BF22" s="232"/>
      <c r="BG22" s="232"/>
      <c r="BH22" s="232"/>
      <c r="BI22" s="232"/>
      <c r="BJ22" s="232"/>
      <c r="BK22" s="232"/>
      <c r="BL22" s="232"/>
      <c r="BM22" s="232"/>
      <c r="BN22" s="232"/>
      <c r="BO22" s="232"/>
      <c r="BP22" s="232"/>
      <c r="BQ22" s="237">
        <v>16</v>
      </c>
      <c r="BR22" s="238"/>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8"/>
      <c r="EA22" s="233"/>
    </row>
    <row r="23" spans="1:131" s="234" customFormat="1" ht="26.25" customHeight="1" thickBot="1" x14ac:dyDescent="0.2">
      <c r="A23" s="239" t="s">
        <v>392</v>
      </c>
      <c r="B23" s="788" t="s">
        <v>393</v>
      </c>
      <c r="C23" s="789"/>
      <c r="D23" s="789"/>
      <c r="E23" s="789"/>
      <c r="F23" s="789"/>
      <c r="G23" s="789"/>
      <c r="H23" s="789"/>
      <c r="I23" s="789"/>
      <c r="J23" s="789"/>
      <c r="K23" s="789"/>
      <c r="L23" s="789"/>
      <c r="M23" s="789"/>
      <c r="N23" s="789"/>
      <c r="O23" s="789"/>
      <c r="P23" s="790"/>
      <c r="Q23" s="791">
        <v>14287</v>
      </c>
      <c r="R23" s="792"/>
      <c r="S23" s="792"/>
      <c r="T23" s="792"/>
      <c r="U23" s="792"/>
      <c r="V23" s="792">
        <v>13911</v>
      </c>
      <c r="W23" s="792"/>
      <c r="X23" s="792"/>
      <c r="Y23" s="792"/>
      <c r="Z23" s="792"/>
      <c r="AA23" s="792">
        <v>376</v>
      </c>
      <c r="AB23" s="792"/>
      <c r="AC23" s="792"/>
      <c r="AD23" s="792"/>
      <c r="AE23" s="793"/>
      <c r="AF23" s="794">
        <v>318</v>
      </c>
      <c r="AG23" s="792"/>
      <c r="AH23" s="792"/>
      <c r="AI23" s="792"/>
      <c r="AJ23" s="795"/>
      <c r="AK23" s="796"/>
      <c r="AL23" s="797"/>
      <c r="AM23" s="797"/>
      <c r="AN23" s="797"/>
      <c r="AO23" s="797"/>
      <c r="AP23" s="792">
        <v>13737</v>
      </c>
      <c r="AQ23" s="792"/>
      <c r="AR23" s="792"/>
      <c r="AS23" s="792"/>
      <c r="AT23" s="792"/>
      <c r="AU23" s="808"/>
      <c r="AV23" s="808"/>
      <c r="AW23" s="808"/>
      <c r="AX23" s="808"/>
      <c r="AY23" s="809"/>
      <c r="AZ23" s="810">
        <v>-4.51</v>
      </c>
      <c r="BA23" s="811"/>
      <c r="BB23" s="811"/>
      <c r="BC23" s="811"/>
      <c r="BD23" s="812"/>
      <c r="BE23" s="232"/>
      <c r="BF23" s="232"/>
      <c r="BG23" s="232"/>
      <c r="BH23" s="232"/>
      <c r="BI23" s="232"/>
      <c r="BJ23" s="232"/>
      <c r="BK23" s="232"/>
      <c r="BL23" s="232"/>
      <c r="BM23" s="232"/>
      <c r="BN23" s="232"/>
      <c r="BO23" s="232"/>
      <c r="BP23" s="232"/>
      <c r="BQ23" s="237">
        <v>17</v>
      </c>
      <c r="BR23" s="238"/>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8"/>
      <c r="EA23" s="233"/>
    </row>
    <row r="24" spans="1:131" s="234" customFormat="1" ht="26.25" customHeight="1" x14ac:dyDescent="0.15">
      <c r="A24" s="807" t="s">
        <v>395</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31"/>
      <c r="BA24" s="231"/>
      <c r="BB24" s="231"/>
      <c r="BC24" s="231"/>
      <c r="BD24" s="231"/>
      <c r="BE24" s="232"/>
      <c r="BF24" s="232"/>
      <c r="BG24" s="232"/>
      <c r="BH24" s="232"/>
      <c r="BI24" s="232"/>
      <c r="BJ24" s="232"/>
      <c r="BK24" s="232"/>
      <c r="BL24" s="232"/>
      <c r="BM24" s="232"/>
      <c r="BN24" s="232"/>
      <c r="BO24" s="232"/>
      <c r="BP24" s="232"/>
      <c r="BQ24" s="237">
        <v>18</v>
      </c>
      <c r="BR24" s="238"/>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8"/>
      <c r="EA24" s="233"/>
    </row>
    <row r="25" spans="1:131" ht="26.25" customHeight="1" thickBot="1" x14ac:dyDescent="0.2">
      <c r="A25" s="724" t="s">
        <v>396</v>
      </c>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24"/>
      <c r="AQ25" s="724"/>
      <c r="AR25" s="724"/>
      <c r="AS25" s="724"/>
      <c r="AT25" s="724"/>
      <c r="AU25" s="724"/>
      <c r="AV25" s="724"/>
      <c r="AW25" s="724"/>
      <c r="AX25" s="724"/>
      <c r="AY25" s="724"/>
      <c r="AZ25" s="724"/>
      <c r="BA25" s="724"/>
      <c r="BB25" s="724"/>
      <c r="BC25" s="724"/>
      <c r="BD25" s="724"/>
      <c r="BE25" s="724"/>
      <c r="BF25" s="724"/>
      <c r="BG25" s="724"/>
      <c r="BH25" s="724"/>
      <c r="BI25" s="724"/>
      <c r="BJ25" s="231"/>
      <c r="BK25" s="231"/>
      <c r="BL25" s="231"/>
      <c r="BM25" s="231"/>
      <c r="BN25" s="231"/>
      <c r="BO25" s="240"/>
      <c r="BP25" s="240"/>
      <c r="BQ25" s="237">
        <v>19</v>
      </c>
      <c r="BR25" s="238"/>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8"/>
      <c r="EA25" s="229"/>
    </row>
    <row r="26" spans="1:131" ht="26.25" customHeight="1" x14ac:dyDescent="0.15">
      <c r="A26" s="726" t="s">
        <v>372</v>
      </c>
      <c r="B26" s="727"/>
      <c r="C26" s="727"/>
      <c r="D26" s="727"/>
      <c r="E26" s="727"/>
      <c r="F26" s="727"/>
      <c r="G26" s="727"/>
      <c r="H26" s="727"/>
      <c r="I26" s="727"/>
      <c r="J26" s="727"/>
      <c r="K26" s="727"/>
      <c r="L26" s="727"/>
      <c r="M26" s="727"/>
      <c r="N26" s="727"/>
      <c r="O26" s="727"/>
      <c r="P26" s="728"/>
      <c r="Q26" s="732" t="s">
        <v>397</v>
      </c>
      <c r="R26" s="733"/>
      <c r="S26" s="733"/>
      <c r="T26" s="733"/>
      <c r="U26" s="734"/>
      <c r="V26" s="732" t="s">
        <v>398</v>
      </c>
      <c r="W26" s="733"/>
      <c r="X26" s="733"/>
      <c r="Y26" s="733"/>
      <c r="Z26" s="734"/>
      <c r="AA26" s="732" t="s">
        <v>399</v>
      </c>
      <c r="AB26" s="733"/>
      <c r="AC26" s="733"/>
      <c r="AD26" s="733"/>
      <c r="AE26" s="733"/>
      <c r="AF26" s="813" t="s">
        <v>400</v>
      </c>
      <c r="AG26" s="814"/>
      <c r="AH26" s="814"/>
      <c r="AI26" s="814"/>
      <c r="AJ26" s="815"/>
      <c r="AK26" s="733" t="s">
        <v>401</v>
      </c>
      <c r="AL26" s="733"/>
      <c r="AM26" s="733"/>
      <c r="AN26" s="733"/>
      <c r="AO26" s="734"/>
      <c r="AP26" s="732" t="s">
        <v>402</v>
      </c>
      <c r="AQ26" s="733"/>
      <c r="AR26" s="733"/>
      <c r="AS26" s="733"/>
      <c r="AT26" s="734"/>
      <c r="AU26" s="732" t="s">
        <v>403</v>
      </c>
      <c r="AV26" s="733"/>
      <c r="AW26" s="733"/>
      <c r="AX26" s="733"/>
      <c r="AY26" s="734"/>
      <c r="AZ26" s="732" t="s">
        <v>404</v>
      </c>
      <c r="BA26" s="733"/>
      <c r="BB26" s="733"/>
      <c r="BC26" s="733"/>
      <c r="BD26" s="734"/>
      <c r="BE26" s="732" t="s">
        <v>379</v>
      </c>
      <c r="BF26" s="733"/>
      <c r="BG26" s="733"/>
      <c r="BH26" s="733"/>
      <c r="BI26" s="739"/>
      <c r="BJ26" s="231"/>
      <c r="BK26" s="231"/>
      <c r="BL26" s="231"/>
      <c r="BM26" s="231"/>
      <c r="BN26" s="231"/>
      <c r="BO26" s="240"/>
      <c r="BP26" s="240"/>
      <c r="BQ26" s="237">
        <v>20</v>
      </c>
      <c r="BR26" s="238"/>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8"/>
      <c r="EA26" s="229"/>
    </row>
    <row r="27" spans="1:131" ht="26.25" customHeight="1" thickBot="1" x14ac:dyDescent="0.2">
      <c r="A27" s="729"/>
      <c r="B27" s="730"/>
      <c r="C27" s="730"/>
      <c r="D27" s="730"/>
      <c r="E27" s="730"/>
      <c r="F27" s="730"/>
      <c r="G27" s="730"/>
      <c r="H27" s="730"/>
      <c r="I27" s="730"/>
      <c r="J27" s="730"/>
      <c r="K27" s="730"/>
      <c r="L27" s="730"/>
      <c r="M27" s="730"/>
      <c r="N27" s="730"/>
      <c r="O27" s="730"/>
      <c r="P27" s="731"/>
      <c r="Q27" s="735"/>
      <c r="R27" s="736"/>
      <c r="S27" s="736"/>
      <c r="T27" s="736"/>
      <c r="U27" s="737"/>
      <c r="V27" s="735"/>
      <c r="W27" s="736"/>
      <c r="X27" s="736"/>
      <c r="Y27" s="736"/>
      <c r="Z27" s="737"/>
      <c r="AA27" s="735"/>
      <c r="AB27" s="736"/>
      <c r="AC27" s="736"/>
      <c r="AD27" s="736"/>
      <c r="AE27" s="736"/>
      <c r="AF27" s="816"/>
      <c r="AG27" s="817"/>
      <c r="AH27" s="817"/>
      <c r="AI27" s="817"/>
      <c r="AJ27" s="818"/>
      <c r="AK27" s="736"/>
      <c r="AL27" s="736"/>
      <c r="AM27" s="736"/>
      <c r="AN27" s="736"/>
      <c r="AO27" s="737"/>
      <c r="AP27" s="735"/>
      <c r="AQ27" s="736"/>
      <c r="AR27" s="736"/>
      <c r="AS27" s="736"/>
      <c r="AT27" s="737"/>
      <c r="AU27" s="735"/>
      <c r="AV27" s="736"/>
      <c r="AW27" s="736"/>
      <c r="AX27" s="736"/>
      <c r="AY27" s="737"/>
      <c r="AZ27" s="735"/>
      <c r="BA27" s="736"/>
      <c r="BB27" s="736"/>
      <c r="BC27" s="736"/>
      <c r="BD27" s="737"/>
      <c r="BE27" s="735"/>
      <c r="BF27" s="736"/>
      <c r="BG27" s="736"/>
      <c r="BH27" s="736"/>
      <c r="BI27" s="741"/>
      <c r="BJ27" s="231"/>
      <c r="BK27" s="231"/>
      <c r="BL27" s="231"/>
      <c r="BM27" s="231"/>
      <c r="BN27" s="231"/>
      <c r="BO27" s="240"/>
      <c r="BP27" s="240"/>
      <c r="BQ27" s="237">
        <v>21</v>
      </c>
      <c r="BR27" s="238"/>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8"/>
      <c r="EA27" s="229"/>
    </row>
    <row r="28" spans="1:131" ht="26.25" customHeight="1" thickTop="1" x14ac:dyDescent="0.15">
      <c r="A28" s="241">
        <v>1</v>
      </c>
      <c r="B28" s="748" t="s">
        <v>405</v>
      </c>
      <c r="C28" s="749"/>
      <c r="D28" s="749"/>
      <c r="E28" s="749"/>
      <c r="F28" s="749"/>
      <c r="G28" s="749"/>
      <c r="H28" s="749"/>
      <c r="I28" s="749"/>
      <c r="J28" s="749"/>
      <c r="K28" s="749"/>
      <c r="L28" s="749"/>
      <c r="M28" s="749"/>
      <c r="N28" s="749"/>
      <c r="O28" s="749"/>
      <c r="P28" s="750"/>
      <c r="Q28" s="821">
        <v>1312</v>
      </c>
      <c r="R28" s="822"/>
      <c r="S28" s="822"/>
      <c r="T28" s="822"/>
      <c r="U28" s="822"/>
      <c r="V28" s="822">
        <v>1299</v>
      </c>
      <c r="W28" s="822"/>
      <c r="X28" s="822"/>
      <c r="Y28" s="822"/>
      <c r="Z28" s="822"/>
      <c r="AA28" s="822">
        <v>13</v>
      </c>
      <c r="AB28" s="822"/>
      <c r="AC28" s="822"/>
      <c r="AD28" s="822"/>
      <c r="AE28" s="823"/>
      <c r="AF28" s="824">
        <v>13</v>
      </c>
      <c r="AG28" s="822"/>
      <c r="AH28" s="822"/>
      <c r="AI28" s="822"/>
      <c r="AJ28" s="825"/>
      <c r="AK28" s="826">
        <v>158</v>
      </c>
      <c r="AL28" s="827"/>
      <c r="AM28" s="827"/>
      <c r="AN28" s="827"/>
      <c r="AO28" s="827"/>
      <c r="AP28" s="827" t="s">
        <v>600</v>
      </c>
      <c r="AQ28" s="827"/>
      <c r="AR28" s="827"/>
      <c r="AS28" s="827"/>
      <c r="AT28" s="827"/>
      <c r="AU28" s="827">
        <v>145</v>
      </c>
      <c r="AV28" s="827"/>
      <c r="AW28" s="827"/>
      <c r="AX28" s="827"/>
      <c r="AY28" s="827"/>
      <c r="AZ28" s="828"/>
      <c r="BA28" s="828"/>
      <c r="BB28" s="828"/>
      <c r="BC28" s="828"/>
      <c r="BD28" s="828"/>
      <c r="BE28" s="819"/>
      <c r="BF28" s="819"/>
      <c r="BG28" s="819"/>
      <c r="BH28" s="819"/>
      <c r="BI28" s="820"/>
      <c r="BJ28" s="231"/>
      <c r="BK28" s="231"/>
      <c r="BL28" s="231"/>
      <c r="BM28" s="231"/>
      <c r="BN28" s="231"/>
      <c r="BO28" s="240"/>
      <c r="BP28" s="240"/>
      <c r="BQ28" s="237">
        <v>22</v>
      </c>
      <c r="BR28" s="238"/>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8"/>
      <c r="EA28" s="229"/>
    </row>
    <row r="29" spans="1:131" ht="26.25" customHeight="1" x14ac:dyDescent="0.15">
      <c r="A29" s="241">
        <v>2</v>
      </c>
      <c r="B29" s="779" t="s">
        <v>406</v>
      </c>
      <c r="C29" s="780"/>
      <c r="D29" s="780"/>
      <c r="E29" s="780"/>
      <c r="F29" s="780"/>
      <c r="G29" s="780"/>
      <c r="H29" s="780"/>
      <c r="I29" s="780"/>
      <c r="J29" s="780"/>
      <c r="K29" s="780"/>
      <c r="L29" s="780"/>
      <c r="M29" s="780"/>
      <c r="N29" s="780"/>
      <c r="O29" s="780"/>
      <c r="P29" s="781"/>
      <c r="Q29" s="782">
        <v>121</v>
      </c>
      <c r="R29" s="783"/>
      <c r="S29" s="783"/>
      <c r="T29" s="783"/>
      <c r="U29" s="783"/>
      <c r="V29" s="783">
        <v>113</v>
      </c>
      <c r="W29" s="783"/>
      <c r="X29" s="783"/>
      <c r="Y29" s="783"/>
      <c r="Z29" s="783"/>
      <c r="AA29" s="783">
        <v>8</v>
      </c>
      <c r="AB29" s="783"/>
      <c r="AC29" s="783"/>
      <c r="AD29" s="783"/>
      <c r="AE29" s="784"/>
      <c r="AF29" s="785">
        <v>8</v>
      </c>
      <c r="AG29" s="786"/>
      <c r="AH29" s="786"/>
      <c r="AI29" s="786"/>
      <c r="AJ29" s="787"/>
      <c r="AK29" s="833">
        <v>66</v>
      </c>
      <c r="AL29" s="829"/>
      <c r="AM29" s="829"/>
      <c r="AN29" s="829"/>
      <c r="AO29" s="829"/>
      <c r="AP29" s="829">
        <v>199</v>
      </c>
      <c r="AQ29" s="829"/>
      <c r="AR29" s="829"/>
      <c r="AS29" s="829"/>
      <c r="AT29" s="829"/>
      <c r="AU29" s="829">
        <v>62</v>
      </c>
      <c r="AV29" s="829"/>
      <c r="AW29" s="829"/>
      <c r="AX29" s="829"/>
      <c r="AY29" s="829"/>
      <c r="AZ29" s="830"/>
      <c r="BA29" s="830"/>
      <c r="BB29" s="830"/>
      <c r="BC29" s="830"/>
      <c r="BD29" s="830"/>
      <c r="BE29" s="831"/>
      <c r="BF29" s="831"/>
      <c r="BG29" s="831"/>
      <c r="BH29" s="831"/>
      <c r="BI29" s="832"/>
      <c r="BJ29" s="231"/>
      <c r="BK29" s="231"/>
      <c r="BL29" s="231"/>
      <c r="BM29" s="231"/>
      <c r="BN29" s="231"/>
      <c r="BO29" s="240"/>
      <c r="BP29" s="240"/>
      <c r="BQ29" s="237">
        <v>23</v>
      </c>
      <c r="BR29" s="238"/>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8"/>
      <c r="EA29" s="229"/>
    </row>
    <row r="30" spans="1:131" ht="26.25" customHeight="1" x14ac:dyDescent="0.15">
      <c r="A30" s="241">
        <v>3</v>
      </c>
      <c r="B30" s="779" t="s">
        <v>407</v>
      </c>
      <c r="C30" s="780"/>
      <c r="D30" s="780"/>
      <c r="E30" s="780"/>
      <c r="F30" s="780"/>
      <c r="G30" s="780"/>
      <c r="H30" s="780"/>
      <c r="I30" s="780"/>
      <c r="J30" s="780"/>
      <c r="K30" s="780"/>
      <c r="L30" s="780"/>
      <c r="M30" s="780"/>
      <c r="N30" s="780"/>
      <c r="O30" s="780"/>
      <c r="P30" s="781"/>
      <c r="Q30" s="782">
        <v>382</v>
      </c>
      <c r="R30" s="783"/>
      <c r="S30" s="783"/>
      <c r="T30" s="783"/>
      <c r="U30" s="783"/>
      <c r="V30" s="783">
        <v>378</v>
      </c>
      <c r="W30" s="783"/>
      <c r="X30" s="783"/>
      <c r="Y30" s="783"/>
      <c r="Z30" s="783"/>
      <c r="AA30" s="783">
        <v>3</v>
      </c>
      <c r="AB30" s="783"/>
      <c r="AC30" s="783"/>
      <c r="AD30" s="783"/>
      <c r="AE30" s="784"/>
      <c r="AF30" s="785">
        <v>3</v>
      </c>
      <c r="AG30" s="786"/>
      <c r="AH30" s="786"/>
      <c r="AI30" s="786"/>
      <c r="AJ30" s="787"/>
      <c r="AK30" s="833">
        <v>222</v>
      </c>
      <c r="AL30" s="829"/>
      <c r="AM30" s="829"/>
      <c r="AN30" s="829"/>
      <c r="AO30" s="829"/>
      <c r="AP30" s="829" t="s">
        <v>600</v>
      </c>
      <c r="AQ30" s="829"/>
      <c r="AR30" s="829"/>
      <c r="AS30" s="829"/>
      <c r="AT30" s="829"/>
      <c r="AU30" s="829">
        <v>222</v>
      </c>
      <c r="AV30" s="829"/>
      <c r="AW30" s="829"/>
      <c r="AX30" s="829"/>
      <c r="AY30" s="829"/>
      <c r="AZ30" s="830"/>
      <c r="BA30" s="830"/>
      <c r="BB30" s="830"/>
      <c r="BC30" s="830"/>
      <c r="BD30" s="830"/>
      <c r="BE30" s="831"/>
      <c r="BF30" s="831"/>
      <c r="BG30" s="831"/>
      <c r="BH30" s="831"/>
      <c r="BI30" s="832"/>
      <c r="BJ30" s="231"/>
      <c r="BK30" s="231"/>
      <c r="BL30" s="231"/>
      <c r="BM30" s="231"/>
      <c r="BN30" s="231"/>
      <c r="BO30" s="240"/>
      <c r="BP30" s="240"/>
      <c r="BQ30" s="237">
        <v>24</v>
      </c>
      <c r="BR30" s="238"/>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8"/>
      <c r="EA30" s="229"/>
    </row>
    <row r="31" spans="1:131" ht="26.25" customHeight="1" x14ac:dyDescent="0.15">
      <c r="A31" s="241">
        <v>4</v>
      </c>
      <c r="B31" s="779" t="s">
        <v>408</v>
      </c>
      <c r="C31" s="780"/>
      <c r="D31" s="780"/>
      <c r="E31" s="780"/>
      <c r="F31" s="780"/>
      <c r="G31" s="780"/>
      <c r="H31" s="780"/>
      <c r="I31" s="780"/>
      <c r="J31" s="780"/>
      <c r="K31" s="780"/>
      <c r="L31" s="780"/>
      <c r="M31" s="780"/>
      <c r="N31" s="780"/>
      <c r="O31" s="780"/>
      <c r="P31" s="781"/>
      <c r="Q31" s="782">
        <v>419</v>
      </c>
      <c r="R31" s="783"/>
      <c r="S31" s="783"/>
      <c r="T31" s="783"/>
      <c r="U31" s="783"/>
      <c r="V31" s="783">
        <v>395</v>
      </c>
      <c r="W31" s="783"/>
      <c r="X31" s="783"/>
      <c r="Y31" s="783"/>
      <c r="Z31" s="783"/>
      <c r="AA31" s="783">
        <v>24</v>
      </c>
      <c r="AB31" s="783"/>
      <c r="AC31" s="783"/>
      <c r="AD31" s="783"/>
      <c r="AE31" s="784"/>
      <c r="AF31" s="785">
        <v>162</v>
      </c>
      <c r="AG31" s="786"/>
      <c r="AH31" s="786"/>
      <c r="AI31" s="786"/>
      <c r="AJ31" s="787"/>
      <c r="AK31" s="833">
        <v>278</v>
      </c>
      <c r="AL31" s="829"/>
      <c r="AM31" s="829"/>
      <c r="AN31" s="829"/>
      <c r="AO31" s="829"/>
      <c r="AP31" s="829">
        <v>2531</v>
      </c>
      <c r="AQ31" s="829"/>
      <c r="AR31" s="829"/>
      <c r="AS31" s="829"/>
      <c r="AT31" s="829"/>
      <c r="AU31" s="829">
        <v>278</v>
      </c>
      <c r="AV31" s="829"/>
      <c r="AW31" s="829"/>
      <c r="AX31" s="829"/>
      <c r="AY31" s="829"/>
      <c r="AZ31" s="830" t="s">
        <v>600</v>
      </c>
      <c r="BA31" s="830"/>
      <c r="BB31" s="830"/>
      <c r="BC31" s="830"/>
      <c r="BD31" s="830"/>
      <c r="BE31" s="831" t="s">
        <v>409</v>
      </c>
      <c r="BF31" s="831"/>
      <c r="BG31" s="831"/>
      <c r="BH31" s="831"/>
      <c r="BI31" s="832"/>
      <c r="BJ31" s="231"/>
      <c r="BK31" s="231"/>
      <c r="BL31" s="231"/>
      <c r="BM31" s="231"/>
      <c r="BN31" s="231"/>
      <c r="BO31" s="240"/>
      <c r="BP31" s="240"/>
      <c r="BQ31" s="237">
        <v>25</v>
      </c>
      <c r="BR31" s="238"/>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8"/>
      <c r="EA31" s="229"/>
    </row>
    <row r="32" spans="1:131" ht="26.25" customHeight="1" x14ac:dyDescent="0.15">
      <c r="A32" s="241">
        <v>5</v>
      </c>
      <c r="B32" s="779" t="s">
        <v>410</v>
      </c>
      <c r="C32" s="780"/>
      <c r="D32" s="780"/>
      <c r="E32" s="780"/>
      <c r="F32" s="780"/>
      <c r="G32" s="780"/>
      <c r="H32" s="780"/>
      <c r="I32" s="780"/>
      <c r="J32" s="780"/>
      <c r="K32" s="780"/>
      <c r="L32" s="780"/>
      <c r="M32" s="780"/>
      <c r="N32" s="780"/>
      <c r="O32" s="780"/>
      <c r="P32" s="781"/>
      <c r="Q32" s="782">
        <v>913</v>
      </c>
      <c r="R32" s="783"/>
      <c r="S32" s="783"/>
      <c r="T32" s="783"/>
      <c r="U32" s="783"/>
      <c r="V32" s="783">
        <v>891</v>
      </c>
      <c r="W32" s="783"/>
      <c r="X32" s="783"/>
      <c r="Y32" s="783"/>
      <c r="Z32" s="783"/>
      <c r="AA32" s="783">
        <v>23</v>
      </c>
      <c r="AB32" s="783"/>
      <c r="AC32" s="783"/>
      <c r="AD32" s="783"/>
      <c r="AE32" s="784"/>
      <c r="AF32" s="785">
        <v>22</v>
      </c>
      <c r="AG32" s="786"/>
      <c r="AH32" s="786"/>
      <c r="AI32" s="786"/>
      <c r="AJ32" s="787"/>
      <c r="AK32" s="833">
        <v>570</v>
      </c>
      <c r="AL32" s="829"/>
      <c r="AM32" s="829"/>
      <c r="AN32" s="829"/>
      <c r="AO32" s="829"/>
      <c r="AP32" s="829">
        <v>4324</v>
      </c>
      <c r="AQ32" s="829"/>
      <c r="AR32" s="829"/>
      <c r="AS32" s="829"/>
      <c r="AT32" s="829"/>
      <c r="AU32" s="829">
        <v>570</v>
      </c>
      <c r="AV32" s="829"/>
      <c r="AW32" s="829"/>
      <c r="AX32" s="829"/>
      <c r="AY32" s="829"/>
      <c r="AZ32" s="830" t="s">
        <v>600</v>
      </c>
      <c r="BA32" s="830"/>
      <c r="BB32" s="830"/>
      <c r="BC32" s="830"/>
      <c r="BD32" s="830"/>
      <c r="BE32" s="831" t="s">
        <v>411</v>
      </c>
      <c r="BF32" s="831"/>
      <c r="BG32" s="831"/>
      <c r="BH32" s="831"/>
      <c r="BI32" s="832"/>
      <c r="BJ32" s="231"/>
      <c r="BK32" s="231"/>
      <c r="BL32" s="231"/>
      <c r="BM32" s="231"/>
      <c r="BN32" s="231"/>
      <c r="BO32" s="240"/>
      <c r="BP32" s="240"/>
      <c r="BQ32" s="237">
        <v>26</v>
      </c>
      <c r="BR32" s="238"/>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8"/>
      <c r="EA32" s="229"/>
    </row>
    <row r="33" spans="1:131" ht="26.25" customHeight="1" x14ac:dyDescent="0.15">
      <c r="A33" s="241">
        <v>6</v>
      </c>
      <c r="B33" s="779"/>
      <c r="C33" s="780"/>
      <c r="D33" s="780"/>
      <c r="E33" s="780"/>
      <c r="F33" s="780"/>
      <c r="G33" s="780"/>
      <c r="H33" s="780"/>
      <c r="I33" s="780"/>
      <c r="J33" s="780"/>
      <c r="K33" s="780"/>
      <c r="L33" s="780"/>
      <c r="M33" s="780"/>
      <c r="N33" s="780"/>
      <c r="O33" s="780"/>
      <c r="P33" s="781"/>
      <c r="Q33" s="782"/>
      <c r="R33" s="783"/>
      <c r="S33" s="783"/>
      <c r="T33" s="783"/>
      <c r="U33" s="783"/>
      <c r="V33" s="783"/>
      <c r="W33" s="783"/>
      <c r="X33" s="783"/>
      <c r="Y33" s="783"/>
      <c r="Z33" s="783"/>
      <c r="AA33" s="783"/>
      <c r="AB33" s="783"/>
      <c r="AC33" s="783"/>
      <c r="AD33" s="783"/>
      <c r="AE33" s="784"/>
      <c r="AF33" s="785"/>
      <c r="AG33" s="786"/>
      <c r="AH33" s="786"/>
      <c r="AI33" s="786"/>
      <c r="AJ33" s="787"/>
      <c r="AK33" s="833"/>
      <c r="AL33" s="829"/>
      <c r="AM33" s="829"/>
      <c r="AN33" s="829"/>
      <c r="AO33" s="829"/>
      <c r="AP33" s="829"/>
      <c r="AQ33" s="829"/>
      <c r="AR33" s="829"/>
      <c r="AS33" s="829"/>
      <c r="AT33" s="829"/>
      <c r="AU33" s="829"/>
      <c r="AV33" s="829"/>
      <c r="AW33" s="829"/>
      <c r="AX33" s="829"/>
      <c r="AY33" s="829"/>
      <c r="AZ33" s="830"/>
      <c r="BA33" s="830"/>
      <c r="BB33" s="830"/>
      <c r="BC33" s="830"/>
      <c r="BD33" s="830"/>
      <c r="BE33" s="831"/>
      <c r="BF33" s="831"/>
      <c r="BG33" s="831"/>
      <c r="BH33" s="831"/>
      <c r="BI33" s="832"/>
      <c r="BJ33" s="231"/>
      <c r="BK33" s="231"/>
      <c r="BL33" s="231"/>
      <c r="BM33" s="231"/>
      <c r="BN33" s="231"/>
      <c r="BO33" s="240"/>
      <c r="BP33" s="240"/>
      <c r="BQ33" s="237">
        <v>27</v>
      </c>
      <c r="BR33" s="238"/>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8"/>
      <c r="EA33" s="229"/>
    </row>
    <row r="34" spans="1:131" ht="26.25" customHeight="1" x14ac:dyDescent="0.15">
      <c r="A34" s="241">
        <v>7</v>
      </c>
      <c r="B34" s="779"/>
      <c r="C34" s="780"/>
      <c r="D34" s="780"/>
      <c r="E34" s="780"/>
      <c r="F34" s="780"/>
      <c r="G34" s="780"/>
      <c r="H34" s="780"/>
      <c r="I34" s="780"/>
      <c r="J34" s="780"/>
      <c r="K34" s="780"/>
      <c r="L34" s="780"/>
      <c r="M34" s="780"/>
      <c r="N34" s="780"/>
      <c r="O34" s="780"/>
      <c r="P34" s="781"/>
      <c r="Q34" s="782"/>
      <c r="R34" s="783"/>
      <c r="S34" s="783"/>
      <c r="T34" s="783"/>
      <c r="U34" s="783"/>
      <c r="V34" s="783"/>
      <c r="W34" s="783"/>
      <c r="X34" s="783"/>
      <c r="Y34" s="783"/>
      <c r="Z34" s="783"/>
      <c r="AA34" s="783"/>
      <c r="AB34" s="783"/>
      <c r="AC34" s="783"/>
      <c r="AD34" s="783"/>
      <c r="AE34" s="784"/>
      <c r="AF34" s="785"/>
      <c r="AG34" s="786"/>
      <c r="AH34" s="786"/>
      <c r="AI34" s="786"/>
      <c r="AJ34" s="787"/>
      <c r="AK34" s="833"/>
      <c r="AL34" s="829"/>
      <c r="AM34" s="829"/>
      <c r="AN34" s="829"/>
      <c r="AO34" s="829"/>
      <c r="AP34" s="829"/>
      <c r="AQ34" s="829"/>
      <c r="AR34" s="829"/>
      <c r="AS34" s="829"/>
      <c r="AT34" s="829"/>
      <c r="AU34" s="829"/>
      <c r="AV34" s="829"/>
      <c r="AW34" s="829"/>
      <c r="AX34" s="829"/>
      <c r="AY34" s="829"/>
      <c r="AZ34" s="830"/>
      <c r="BA34" s="830"/>
      <c r="BB34" s="830"/>
      <c r="BC34" s="830"/>
      <c r="BD34" s="830"/>
      <c r="BE34" s="831"/>
      <c r="BF34" s="831"/>
      <c r="BG34" s="831"/>
      <c r="BH34" s="831"/>
      <c r="BI34" s="832"/>
      <c r="BJ34" s="231"/>
      <c r="BK34" s="231"/>
      <c r="BL34" s="231"/>
      <c r="BM34" s="231"/>
      <c r="BN34" s="231"/>
      <c r="BO34" s="240"/>
      <c r="BP34" s="240"/>
      <c r="BQ34" s="237">
        <v>28</v>
      </c>
      <c r="BR34" s="238"/>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8"/>
      <c r="EA34" s="229"/>
    </row>
    <row r="35" spans="1:131" ht="26.25" customHeight="1" x14ac:dyDescent="0.15">
      <c r="A35" s="241">
        <v>8</v>
      </c>
      <c r="B35" s="779"/>
      <c r="C35" s="780"/>
      <c r="D35" s="780"/>
      <c r="E35" s="780"/>
      <c r="F35" s="780"/>
      <c r="G35" s="780"/>
      <c r="H35" s="780"/>
      <c r="I35" s="780"/>
      <c r="J35" s="780"/>
      <c r="K35" s="780"/>
      <c r="L35" s="780"/>
      <c r="M35" s="780"/>
      <c r="N35" s="780"/>
      <c r="O35" s="780"/>
      <c r="P35" s="781"/>
      <c r="Q35" s="782"/>
      <c r="R35" s="783"/>
      <c r="S35" s="783"/>
      <c r="T35" s="783"/>
      <c r="U35" s="783"/>
      <c r="V35" s="783"/>
      <c r="W35" s="783"/>
      <c r="X35" s="783"/>
      <c r="Y35" s="783"/>
      <c r="Z35" s="783"/>
      <c r="AA35" s="783"/>
      <c r="AB35" s="783"/>
      <c r="AC35" s="783"/>
      <c r="AD35" s="783"/>
      <c r="AE35" s="784"/>
      <c r="AF35" s="785"/>
      <c r="AG35" s="786"/>
      <c r="AH35" s="786"/>
      <c r="AI35" s="786"/>
      <c r="AJ35" s="787"/>
      <c r="AK35" s="833"/>
      <c r="AL35" s="829"/>
      <c r="AM35" s="829"/>
      <c r="AN35" s="829"/>
      <c r="AO35" s="829"/>
      <c r="AP35" s="829"/>
      <c r="AQ35" s="829"/>
      <c r="AR35" s="829"/>
      <c r="AS35" s="829"/>
      <c r="AT35" s="829"/>
      <c r="AU35" s="829"/>
      <c r="AV35" s="829"/>
      <c r="AW35" s="829"/>
      <c r="AX35" s="829"/>
      <c r="AY35" s="829"/>
      <c r="AZ35" s="830"/>
      <c r="BA35" s="830"/>
      <c r="BB35" s="830"/>
      <c r="BC35" s="830"/>
      <c r="BD35" s="830"/>
      <c r="BE35" s="831"/>
      <c r="BF35" s="831"/>
      <c r="BG35" s="831"/>
      <c r="BH35" s="831"/>
      <c r="BI35" s="832"/>
      <c r="BJ35" s="231"/>
      <c r="BK35" s="231"/>
      <c r="BL35" s="231"/>
      <c r="BM35" s="231"/>
      <c r="BN35" s="231"/>
      <c r="BO35" s="240"/>
      <c r="BP35" s="240"/>
      <c r="BQ35" s="237">
        <v>29</v>
      </c>
      <c r="BR35" s="238"/>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8"/>
      <c r="EA35" s="229"/>
    </row>
    <row r="36" spans="1:131" ht="26.25" customHeight="1" x14ac:dyDescent="0.15">
      <c r="A36" s="241">
        <v>9</v>
      </c>
      <c r="B36" s="779"/>
      <c r="C36" s="780"/>
      <c r="D36" s="780"/>
      <c r="E36" s="780"/>
      <c r="F36" s="780"/>
      <c r="G36" s="780"/>
      <c r="H36" s="780"/>
      <c r="I36" s="780"/>
      <c r="J36" s="780"/>
      <c r="K36" s="780"/>
      <c r="L36" s="780"/>
      <c r="M36" s="780"/>
      <c r="N36" s="780"/>
      <c r="O36" s="780"/>
      <c r="P36" s="781"/>
      <c r="Q36" s="782"/>
      <c r="R36" s="783"/>
      <c r="S36" s="783"/>
      <c r="T36" s="783"/>
      <c r="U36" s="783"/>
      <c r="V36" s="783"/>
      <c r="W36" s="783"/>
      <c r="X36" s="783"/>
      <c r="Y36" s="783"/>
      <c r="Z36" s="783"/>
      <c r="AA36" s="783"/>
      <c r="AB36" s="783"/>
      <c r="AC36" s="783"/>
      <c r="AD36" s="783"/>
      <c r="AE36" s="784"/>
      <c r="AF36" s="785"/>
      <c r="AG36" s="786"/>
      <c r="AH36" s="786"/>
      <c r="AI36" s="786"/>
      <c r="AJ36" s="787"/>
      <c r="AK36" s="833"/>
      <c r="AL36" s="829"/>
      <c r="AM36" s="829"/>
      <c r="AN36" s="829"/>
      <c r="AO36" s="829"/>
      <c r="AP36" s="829"/>
      <c r="AQ36" s="829"/>
      <c r="AR36" s="829"/>
      <c r="AS36" s="829"/>
      <c r="AT36" s="829"/>
      <c r="AU36" s="829"/>
      <c r="AV36" s="829"/>
      <c r="AW36" s="829"/>
      <c r="AX36" s="829"/>
      <c r="AY36" s="829"/>
      <c r="AZ36" s="830"/>
      <c r="BA36" s="830"/>
      <c r="BB36" s="830"/>
      <c r="BC36" s="830"/>
      <c r="BD36" s="830"/>
      <c r="BE36" s="831"/>
      <c r="BF36" s="831"/>
      <c r="BG36" s="831"/>
      <c r="BH36" s="831"/>
      <c r="BI36" s="832"/>
      <c r="BJ36" s="231"/>
      <c r="BK36" s="231"/>
      <c r="BL36" s="231"/>
      <c r="BM36" s="231"/>
      <c r="BN36" s="231"/>
      <c r="BO36" s="240"/>
      <c r="BP36" s="240"/>
      <c r="BQ36" s="237">
        <v>30</v>
      </c>
      <c r="BR36" s="238"/>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8"/>
      <c r="EA36" s="229"/>
    </row>
    <row r="37" spans="1:131" ht="26.25" customHeight="1" x14ac:dyDescent="0.15">
      <c r="A37" s="241">
        <v>10</v>
      </c>
      <c r="B37" s="779"/>
      <c r="C37" s="780"/>
      <c r="D37" s="780"/>
      <c r="E37" s="780"/>
      <c r="F37" s="780"/>
      <c r="G37" s="780"/>
      <c r="H37" s="780"/>
      <c r="I37" s="780"/>
      <c r="J37" s="780"/>
      <c r="K37" s="780"/>
      <c r="L37" s="780"/>
      <c r="M37" s="780"/>
      <c r="N37" s="780"/>
      <c r="O37" s="780"/>
      <c r="P37" s="781"/>
      <c r="Q37" s="782"/>
      <c r="R37" s="783"/>
      <c r="S37" s="783"/>
      <c r="T37" s="783"/>
      <c r="U37" s="783"/>
      <c r="V37" s="783"/>
      <c r="W37" s="783"/>
      <c r="X37" s="783"/>
      <c r="Y37" s="783"/>
      <c r="Z37" s="783"/>
      <c r="AA37" s="783"/>
      <c r="AB37" s="783"/>
      <c r="AC37" s="783"/>
      <c r="AD37" s="783"/>
      <c r="AE37" s="784"/>
      <c r="AF37" s="785"/>
      <c r="AG37" s="786"/>
      <c r="AH37" s="786"/>
      <c r="AI37" s="786"/>
      <c r="AJ37" s="787"/>
      <c r="AK37" s="833"/>
      <c r="AL37" s="829"/>
      <c r="AM37" s="829"/>
      <c r="AN37" s="829"/>
      <c r="AO37" s="829"/>
      <c r="AP37" s="829"/>
      <c r="AQ37" s="829"/>
      <c r="AR37" s="829"/>
      <c r="AS37" s="829"/>
      <c r="AT37" s="829"/>
      <c r="AU37" s="829"/>
      <c r="AV37" s="829"/>
      <c r="AW37" s="829"/>
      <c r="AX37" s="829"/>
      <c r="AY37" s="829"/>
      <c r="AZ37" s="830"/>
      <c r="BA37" s="830"/>
      <c r="BB37" s="830"/>
      <c r="BC37" s="830"/>
      <c r="BD37" s="830"/>
      <c r="BE37" s="831"/>
      <c r="BF37" s="831"/>
      <c r="BG37" s="831"/>
      <c r="BH37" s="831"/>
      <c r="BI37" s="832"/>
      <c r="BJ37" s="231"/>
      <c r="BK37" s="231"/>
      <c r="BL37" s="231"/>
      <c r="BM37" s="231"/>
      <c r="BN37" s="231"/>
      <c r="BO37" s="240"/>
      <c r="BP37" s="240"/>
      <c r="BQ37" s="237">
        <v>31</v>
      </c>
      <c r="BR37" s="238"/>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8"/>
      <c r="EA37" s="229"/>
    </row>
    <row r="38" spans="1:131" ht="26.25" customHeight="1" x14ac:dyDescent="0.15">
      <c r="A38" s="241">
        <v>11</v>
      </c>
      <c r="B38" s="779"/>
      <c r="C38" s="780"/>
      <c r="D38" s="780"/>
      <c r="E38" s="780"/>
      <c r="F38" s="780"/>
      <c r="G38" s="780"/>
      <c r="H38" s="780"/>
      <c r="I38" s="780"/>
      <c r="J38" s="780"/>
      <c r="K38" s="780"/>
      <c r="L38" s="780"/>
      <c r="M38" s="780"/>
      <c r="N38" s="780"/>
      <c r="O38" s="780"/>
      <c r="P38" s="781"/>
      <c r="Q38" s="782"/>
      <c r="R38" s="783"/>
      <c r="S38" s="783"/>
      <c r="T38" s="783"/>
      <c r="U38" s="783"/>
      <c r="V38" s="783"/>
      <c r="W38" s="783"/>
      <c r="X38" s="783"/>
      <c r="Y38" s="783"/>
      <c r="Z38" s="783"/>
      <c r="AA38" s="783"/>
      <c r="AB38" s="783"/>
      <c r="AC38" s="783"/>
      <c r="AD38" s="783"/>
      <c r="AE38" s="784"/>
      <c r="AF38" s="785"/>
      <c r="AG38" s="786"/>
      <c r="AH38" s="786"/>
      <c r="AI38" s="786"/>
      <c r="AJ38" s="787"/>
      <c r="AK38" s="833"/>
      <c r="AL38" s="829"/>
      <c r="AM38" s="829"/>
      <c r="AN38" s="829"/>
      <c r="AO38" s="829"/>
      <c r="AP38" s="829"/>
      <c r="AQ38" s="829"/>
      <c r="AR38" s="829"/>
      <c r="AS38" s="829"/>
      <c r="AT38" s="829"/>
      <c r="AU38" s="829"/>
      <c r="AV38" s="829"/>
      <c r="AW38" s="829"/>
      <c r="AX38" s="829"/>
      <c r="AY38" s="829"/>
      <c r="AZ38" s="830"/>
      <c r="BA38" s="830"/>
      <c r="BB38" s="830"/>
      <c r="BC38" s="830"/>
      <c r="BD38" s="830"/>
      <c r="BE38" s="831"/>
      <c r="BF38" s="831"/>
      <c r="BG38" s="831"/>
      <c r="BH38" s="831"/>
      <c r="BI38" s="832"/>
      <c r="BJ38" s="231"/>
      <c r="BK38" s="231"/>
      <c r="BL38" s="231"/>
      <c r="BM38" s="231"/>
      <c r="BN38" s="231"/>
      <c r="BO38" s="240"/>
      <c r="BP38" s="240"/>
      <c r="BQ38" s="237">
        <v>32</v>
      </c>
      <c r="BR38" s="238"/>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8"/>
      <c r="EA38" s="229"/>
    </row>
    <row r="39" spans="1:131" ht="26.25" customHeight="1" x14ac:dyDescent="0.15">
      <c r="A39" s="241">
        <v>12</v>
      </c>
      <c r="B39" s="779"/>
      <c r="C39" s="780"/>
      <c r="D39" s="780"/>
      <c r="E39" s="780"/>
      <c r="F39" s="780"/>
      <c r="G39" s="780"/>
      <c r="H39" s="780"/>
      <c r="I39" s="780"/>
      <c r="J39" s="780"/>
      <c r="K39" s="780"/>
      <c r="L39" s="780"/>
      <c r="M39" s="780"/>
      <c r="N39" s="780"/>
      <c r="O39" s="780"/>
      <c r="P39" s="781"/>
      <c r="Q39" s="782"/>
      <c r="R39" s="783"/>
      <c r="S39" s="783"/>
      <c r="T39" s="783"/>
      <c r="U39" s="783"/>
      <c r="V39" s="783"/>
      <c r="W39" s="783"/>
      <c r="X39" s="783"/>
      <c r="Y39" s="783"/>
      <c r="Z39" s="783"/>
      <c r="AA39" s="783"/>
      <c r="AB39" s="783"/>
      <c r="AC39" s="783"/>
      <c r="AD39" s="783"/>
      <c r="AE39" s="784"/>
      <c r="AF39" s="785"/>
      <c r="AG39" s="786"/>
      <c r="AH39" s="786"/>
      <c r="AI39" s="786"/>
      <c r="AJ39" s="787"/>
      <c r="AK39" s="833"/>
      <c r="AL39" s="829"/>
      <c r="AM39" s="829"/>
      <c r="AN39" s="829"/>
      <c r="AO39" s="829"/>
      <c r="AP39" s="829"/>
      <c r="AQ39" s="829"/>
      <c r="AR39" s="829"/>
      <c r="AS39" s="829"/>
      <c r="AT39" s="829"/>
      <c r="AU39" s="829"/>
      <c r="AV39" s="829"/>
      <c r="AW39" s="829"/>
      <c r="AX39" s="829"/>
      <c r="AY39" s="829"/>
      <c r="AZ39" s="830"/>
      <c r="BA39" s="830"/>
      <c r="BB39" s="830"/>
      <c r="BC39" s="830"/>
      <c r="BD39" s="830"/>
      <c r="BE39" s="831"/>
      <c r="BF39" s="831"/>
      <c r="BG39" s="831"/>
      <c r="BH39" s="831"/>
      <c r="BI39" s="832"/>
      <c r="BJ39" s="231"/>
      <c r="BK39" s="231"/>
      <c r="BL39" s="231"/>
      <c r="BM39" s="231"/>
      <c r="BN39" s="231"/>
      <c r="BO39" s="240"/>
      <c r="BP39" s="240"/>
      <c r="BQ39" s="237">
        <v>33</v>
      </c>
      <c r="BR39" s="238"/>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8"/>
      <c r="EA39" s="229"/>
    </row>
    <row r="40" spans="1:131" ht="26.25" customHeight="1" x14ac:dyDescent="0.15">
      <c r="A40" s="237">
        <v>13</v>
      </c>
      <c r="B40" s="779"/>
      <c r="C40" s="780"/>
      <c r="D40" s="780"/>
      <c r="E40" s="780"/>
      <c r="F40" s="780"/>
      <c r="G40" s="780"/>
      <c r="H40" s="780"/>
      <c r="I40" s="780"/>
      <c r="J40" s="780"/>
      <c r="K40" s="780"/>
      <c r="L40" s="780"/>
      <c r="M40" s="780"/>
      <c r="N40" s="780"/>
      <c r="O40" s="780"/>
      <c r="P40" s="781"/>
      <c r="Q40" s="782"/>
      <c r="R40" s="783"/>
      <c r="S40" s="783"/>
      <c r="T40" s="783"/>
      <c r="U40" s="783"/>
      <c r="V40" s="783"/>
      <c r="W40" s="783"/>
      <c r="X40" s="783"/>
      <c r="Y40" s="783"/>
      <c r="Z40" s="783"/>
      <c r="AA40" s="783"/>
      <c r="AB40" s="783"/>
      <c r="AC40" s="783"/>
      <c r="AD40" s="783"/>
      <c r="AE40" s="784"/>
      <c r="AF40" s="785"/>
      <c r="AG40" s="786"/>
      <c r="AH40" s="786"/>
      <c r="AI40" s="786"/>
      <c r="AJ40" s="787"/>
      <c r="AK40" s="833"/>
      <c r="AL40" s="829"/>
      <c r="AM40" s="829"/>
      <c r="AN40" s="829"/>
      <c r="AO40" s="829"/>
      <c r="AP40" s="829"/>
      <c r="AQ40" s="829"/>
      <c r="AR40" s="829"/>
      <c r="AS40" s="829"/>
      <c r="AT40" s="829"/>
      <c r="AU40" s="829"/>
      <c r="AV40" s="829"/>
      <c r="AW40" s="829"/>
      <c r="AX40" s="829"/>
      <c r="AY40" s="829"/>
      <c r="AZ40" s="830"/>
      <c r="BA40" s="830"/>
      <c r="BB40" s="830"/>
      <c r="BC40" s="830"/>
      <c r="BD40" s="830"/>
      <c r="BE40" s="831"/>
      <c r="BF40" s="831"/>
      <c r="BG40" s="831"/>
      <c r="BH40" s="831"/>
      <c r="BI40" s="832"/>
      <c r="BJ40" s="231"/>
      <c r="BK40" s="231"/>
      <c r="BL40" s="231"/>
      <c r="BM40" s="231"/>
      <c r="BN40" s="231"/>
      <c r="BO40" s="240"/>
      <c r="BP40" s="240"/>
      <c r="BQ40" s="237">
        <v>34</v>
      </c>
      <c r="BR40" s="238"/>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8"/>
      <c r="EA40" s="229"/>
    </row>
    <row r="41" spans="1:131" ht="26.25" customHeight="1" x14ac:dyDescent="0.15">
      <c r="A41" s="237">
        <v>14</v>
      </c>
      <c r="B41" s="779"/>
      <c r="C41" s="780"/>
      <c r="D41" s="780"/>
      <c r="E41" s="780"/>
      <c r="F41" s="780"/>
      <c r="G41" s="780"/>
      <c r="H41" s="780"/>
      <c r="I41" s="780"/>
      <c r="J41" s="780"/>
      <c r="K41" s="780"/>
      <c r="L41" s="780"/>
      <c r="M41" s="780"/>
      <c r="N41" s="780"/>
      <c r="O41" s="780"/>
      <c r="P41" s="781"/>
      <c r="Q41" s="782"/>
      <c r="R41" s="783"/>
      <c r="S41" s="783"/>
      <c r="T41" s="783"/>
      <c r="U41" s="783"/>
      <c r="V41" s="783"/>
      <c r="W41" s="783"/>
      <c r="X41" s="783"/>
      <c r="Y41" s="783"/>
      <c r="Z41" s="783"/>
      <c r="AA41" s="783"/>
      <c r="AB41" s="783"/>
      <c r="AC41" s="783"/>
      <c r="AD41" s="783"/>
      <c r="AE41" s="784"/>
      <c r="AF41" s="785"/>
      <c r="AG41" s="786"/>
      <c r="AH41" s="786"/>
      <c r="AI41" s="786"/>
      <c r="AJ41" s="787"/>
      <c r="AK41" s="833"/>
      <c r="AL41" s="829"/>
      <c r="AM41" s="829"/>
      <c r="AN41" s="829"/>
      <c r="AO41" s="829"/>
      <c r="AP41" s="829"/>
      <c r="AQ41" s="829"/>
      <c r="AR41" s="829"/>
      <c r="AS41" s="829"/>
      <c r="AT41" s="829"/>
      <c r="AU41" s="829"/>
      <c r="AV41" s="829"/>
      <c r="AW41" s="829"/>
      <c r="AX41" s="829"/>
      <c r="AY41" s="829"/>
      <c r="AZ41" s="830"/>
      <c r="BA41" s="830"/>
      <c r="BB41" s="830"/>
      <c r="BC41" s="830"/>
      <c r="BD41" s="830"/>
      <c r="BE41" s="831"/>
      <c r="BF41" s="831"/>
      <c r="BG41" s="831"/>
      <c r="BH41" s="831"/>
      <c r="BI41" s="832"/>
      <c r="BJ41" s="231"/>
      <c r="BK41" s="231"/>
      <c r="BL41" s="231"/>
      <c r="BM41" s="231"/>
      <c r="BN41" s="231"/>
      <c r="BO41" s="240"/>
      <c r="BP41" s="240"/>
      <c r="BQ41" s="237">
        <v>35</v>
      </c>
      <c r="BR41" s="238"/>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8"/>
      <c r="EA41" s="229"/>
    </row>
    <row r="42" spans="1:131" ht="26.25" customHeight="1" x14ac:dyDescent="0.15">
      <c r="A42" s="237">
        <v>15</v>
      </c>
      <c r="B42" s="779"/>
      <c r="C42" s="780"/>
      <c r="D42" s="780"/>
      <c r="E42" s="780"/>
      <c r="F42" s="780"/>
      <c r="G42" s="780"/>
      <c r="H42" s="780"/>
      <c r="I42" s="780"/>
      <c r="J42" s="780"/>
      <c r="K42" s="780"/>
      <c r="L42" s="780"/>
      <c r="M42" s="780"/>
      <c r="N42" s="780"/>
      <c r="O42" s="780"/>
      <c r="P42" s="781"/>
      <c r="Q42" s="782"/>
      <c r="R42" s="783"/>
      <c r="S42" s="783"/>
      <c r="T42" s="783"/>
      <c r="U42" s="783"/>
      <c r="V42" s="783"/>
      <c r="W42" s="783"/>
      <c r="X42" s="783"/>
      <c r="Y42" s="783"/>
      <c r="Z42" s="783"/>
      <c r="AA42" s="783"/>
      <c r="AB42" s="783"/>
      <c r="AC42" s="783"/>
      <c r="AD42" s="783"/>
      <c r="AE42" s="784"/>
      <c r="AF42" s="785"/>
      <c r="AG42" s="786"/>
      <c r="AH42" s="786"/>
      <c r="AI42" s="786"/>
      <c r="AJ42" s="787"/>
      <c r="AK42" s="833"/>
      <c r="AL42" s="829"/>
      <c r="AM42" s="829"/>
      <c r="AN42" s="829"/>
      <c r="AO42" s="829"/>
      <c r="AP42" s="829"/>
      <c r="AQ42" s="829"/>
      <c r="AR42" s="829"/>
      <c r="AS42" s="829"/>
      <c r="AT42" s="829"/>
      <c r="AU42" s="829"/>
      <c r="AV42" s="829"/>
      <c r="AW42" s="829"/>
      <c r="AX42" s="829"/>
      <c r="AY42" s="829"/>
      <c r="AZ42" s="830"/>
      <c r="BA42" s="830"/>
      <c r="BB42" s="830"/>
      <c r="BC42" s="830"/>
      <c r="BD42" s="830"/>
      <c r="BE42" s="831"/>
      <c r="BF42" s="831"/>
      <c r="BG42" s="831"/>
      <c r="BH42" s="831"/>
      <c r="BI42" s="832"/>
      <c r="BJ42" s="231"/>
      <c r="BK42" s="231"/>
      <c r="BL42" s="231"/>
      <c r="BM42" s="231"/>
      <c r="BN42" s="231"/>
      <c r="BO42" s="240"/>
      <c r="BP42" s="240"/>
      <c r="BQ42" s="237">
        <v>36</v>
      </c>
      <c r="BR42" s="238"/>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8"/>
      <c r="EA42" s="229"/>
    </row>
    <row r="43" spans="1:131" ht="26.25" customHeight="1" x14ac:dyDescent="0.15">
      <c r="A43" s="237">
        <v>16</v>
      </c>
      <c r="B43" s="779"/>
      <c r="C43" s="780"/>
      <c r="D43" s="780"/>
      <c r="E43" s="780"/>
      <c r="F43" s="780"/>
      <c r="G43" s="780"/>
      <c r="H43" s="780"/>
      <c r="I43" s="780"/>
      <c r="J43" s="780"/>
      <c r="K43" s="780"/>
      <c r="L43" s="780"/>
      <c r="M43" s="780"/>
      <c r="N43" s="780"/>
      <c r="O43" s="780"/>
      <c r="P43" s="781"/>
      <c r="Q43" s="782"/>
      <c r="R43" s="783"/>
      <c r="S43" s="783"/>
      <c r="T43" s="783"/>
      <c r="U43" s="783"/>
      <c r="V43" s="783"/>
      <c r="W43" s="783"/>
      <c r="X43" s="783"/>
      <c r="Y43" s="783"/>
      <c r="Z43" s="783"/>
      <c r="AA43" s="783"/>
      <c r="AB43" s="783"/>
      <c r="AC43" s="783"/>
      <c r="AD43" s="783"/>
      <c r="AE43" s="784"/>
      <c r="AF43" s="785"/>
      <c r="AG43" s="786"/>
      <c r="AH43" s="786"/>
      <c r="AI43" s="786"/>
      <c r="AJ43" s="787"/>
      <c r="AK43" s="833"/>
      <c r="AL43" s="829"/>
      <c r="AM43" s="829"/>
      <c r="AN43" s="829"/>
      <c r="AO43" s="829"/>
      <c r="AP43" s="829"/>
      <c r="AQ43" s="829"/>
      <c r="AR43" s="829"/>
      <c r="AS43" s="829"/>
      <c r="AT43" s="829"/>
      <c r="AU43" s="829"/>
      <c r="AV43" s="829"/>
      <c r="AW43" s="829"/>
      <c r="AX43" s="829"/>
      <c r="AY43" s="829"/>
      <c r="AZ43" s="830"/>
      <c r="BA43" s="830"/>
      <c r="BB43" s="830"/>
      <c r="BC43" s="830"/>
      <c r="BD43" s="830"/>
      <c r="BE43" s="831"/>
      <c r="BF43" s="831"/>
      <c r="BG43" s="831"/>
      <c r="BH43" s="831"/>
      <c r="BI43" s="832"/>
      <c r="BJ43" s="231"/>
      <c r="BK43" s="231"/>
      <c r="BL43" s="231"/>
      <c r="BM43" s="231"/>
      <c r="BN43" s="231"/>
      <c r="BO43" s="240"/>
      <c r="BP43" s="240"/>
      <c r="BQ43" s="237">
        <v>37</v>
      </c>
      <c r="BR43" s="238"/>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8"/>
      <c r="EA43" s="229"/>
    </row>
    <row r="44" spans="1:131" ht="26.25" customHeight="1" x14ac:dyDescent="0.15">
      <c r="A44" s="237">
        <v>17</v>
      </c>
      <c r="B44" s="779"/>
      <c r="C44" s="780"/>
      <c r="D44" s="780"/>
      <c r="E44" s="780"/>
      <c r="F44" s="780"/>
      <c r="G44" s="780"/>
      <c r="H44" s="780"/>
      <c r="I44" s="780"/>
      <c r="J44" s="780"/>
      <c r="K44" s="780"/>
      <c r="L44" s="780"/>
      <c r="M44" s="780"/>
      <c r="N44" s="780"/>
      <c r="O44" s="780"/>
      <c r="P44" s="781"/>
      <c r="Q44" s="782"/>
      <c r="R44" s="783"/>
      <c r="S44" s="783"/>
      <c r="T44" s="783"/>
      <c r="U44" s="783"/>
      <c r="V44" s="783"/>
      <c r="W44" s="783"/>
      <c r="X44" s="783"/>
      <c r="Y44" s="783"/>
      <c r="Z44" s="783"/>
      <c r="AA44" s="783"/>
      <c r="AB44" s="783"/>
      <c r="AC44" s="783"/>
      <c r="AD44" s="783"/>
      <c r="AE44" s="784"/>
      <c r="AF44" s="785"/>
      <c r="AG44" s="786"/>
      <c r="AH44" s="786"/>
      <c r="AI44" s="786"/>
      <c r="AJ44" s="787"/>
      <c r="AK44" s="833"/>
      <c r="AL44" s="829"/>
      <c r="AM44" s="829"/>
      <c r="AN44" s="829"/>
      <c r="AO44" s="829"/>
      <c r="AP44" s="829"/>
      <c r="AQ44" s="829"/>
      <c r="AR44" s="829"/>
      <c r="AS44" s="829"/>
      <c r="AT44" s="829"/>
      <c r="AU44" s="829"/>
      <c r="AV44" s="829"/>
      <c r="AW44" s="829"/>
      <c r="AX44" s="829"/>
      <c r="AY44" s="829"/>
      <c r="AZ44" s="830"/>
      <c r="BA44" s="830"/>
      <c r="BB44" s="830"/>
      <c r="BC44" s="830"/>
      <c r="BD44" s="830"/>
      <c r="BE44" s="831"/>
      <c r="BF44" s="831"/>
      <c r="BG44" s="831"/>
      <c r="BH44" s="831"/>
      <c r="BI44" s="832"/>
      <c r="BJ44" s="231"/>
      <c r="BK44" s="231"/>
      <c r="BL44" s="231"/>
      <c r="BM44" s="231"/>
      <c r="BN44" s="231"/>
      <c r="BO44" s="240"/>
      <c r="BP44" s="240"/>
      <c r="BQ44" s="237">
        <v>38</v>
      </c>
      <c r="BR44" s="238"/>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8"/>
      <c r="EA44" s="229"/>
    </row>
    <row r="45" spans="1:131" ht="26.25" customHeight="1" x14ac:dyDescent="0.15">
      <c r="A45" s="237">
        <v>18</v>
      </c>
      <c r="B45" s="779"/>
      <c r="C45" s="780"/>
      <c r="D45" s="780"/>
      <c r="E45" s="780"/>
      <c r="F45" s="780"/>
      <c r="G45" s="780"/>
      <c r="H45" s="780"/>
      <c r="I45" s="780"/>
      <c r="J45" s="780"/>
      <c r="K45" s="780"/>
      <c r="L45" s="780"/>
      <c r="M45" s="780"/>
      <c r="N45" s="780"/>
      <c r="O45" s="780"/>
      <c r="P45" s="781"/>
      <c r="Q45" s="782"/>
      <c r="R45" s="783"/>
      <c r="S45" s="783"/>
      <c r="T45" s="783"/>
      <c r="U45" s="783"/>
      <c r="V45" s="783"/>
      <c r="W45" s="783"/>
      <c r="X45" s="783"/>
      <c r="Y45" s="783"/>
      <c r="Z45" s="783"/>
      <c r="AA45" s="783"/>
      <c r="AB45" s="783"/>
      <c r="AC45" s="783"/>
      <c r="AD45" s="783"/>
      <c r="AE45" s="784"/>
      <c r="AF45" s="785"/>
      <c r="AG45" s="786"/>
      <c r="AH45" s="786"/>
      <c r="AI45" s="786"/>
      <c r="AJ45" s="787"/>
      <c r="AK45" s="833"/>
      <c r="AL45" s="829"/>
      <c r="AM45" s="829"/>
      <c r="AN45" s="829"/>
      <c r="AO45" s="829"/>
      <c r="AP45" s="829"/>
      <c r="AQ45" s="829"/>
      <c r="AR45" s="829"/>
      <c r="AS45" s="829"/>
      <c r="AT45" s="829"/>
      <c r="AU45" s="829"/>
      <c r="AV45" s="829"/>
      <c r="AW45" s="829"/>
      <c r="AX45" s="829"/>
      <c r="AY45" s="829"/>
      <c r="AZ45" s="830"/>
      <c r="BA45" s="830"/>
      <c r="BB45" s="830"/>
      <c r="BC45" s="830"/>
      <c r="BD45" s="830"/>
      <c r="BE45" s="831"/>
      <c r="BF45" s="831"/>
      <c r="BG45" s="831"/>
      <c r="BH45" s="831"/>
      <c r="BI45" s="832"/>
      <c r="BJ45" s="231"/>
      <c r="BK45" s="231"/>
      <c r="BL45" s="231"/>
      <c r="BM45" s="231"/>
      <c r="BN45" s="231"/>
      <c r="BO45" s="240"/>
      <c r="BP45" s="240"/>
      <c r="BQ45" s="237">
        <v>39</v>
      </c>
      <c r="BR45" s="238"/>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8"/>
      <c r="EA45" s="229"/>
    </row>
    <row r="46" spans="1:131" ht="26.25" customHeight="1" x14ac:dyDescent="0.15">
      <c r="A46" s="237">
        <v>19</v>
      </c>
      <c r="B46" s="779"/>
      <c r="C46" s="780"/>
      <c r="D46" s="780"/>
      <c r="E46" s="780"/>
      <c r="F46" s="780"/>
      <c r="G46" s="780"/>
      <c r="H46" s="780"/>
      <c r="I46" s="780"/>
      <c r="J46" s="780"/>
      <c r="K46" s="780"/>
      <c r="L46" s="780"/>
      <c r="M46" s="780"/>
      <c r="N46" s="780"/>
      <c r="O46" s="780"/>
      <c r="P46" s="781"/>
      <c r="Q46" s="782"/>
      <c r="R46" s="783"/>
      <c r="S46" s="783"/>
      <c r="T46" s="783"/>
      <c r="U46" s="783"/>
      <c r="V46" s="783"/>
      <c r="W46" s="783"/>
      <c r="X46" s="783"/>
      <c r="Y46" s="783"/>
      <c r="Z46" s="783"/>
      <c r="AA46" s="783"/>
      <c r="AB46" s="783"/>
      <c r="AC46" s="783"/>
      <c r="AD46" s="783"/>
      <c r="AE46" s="784"/>
      <c r="AF46" s="785"/>
      <c r="AG46" s="786"/>
      <c r="AH46" s="786"/>
      <c r="AI46" s="786"/>
      <c r="AJ46" s="787"/>
      <c r="AK46" s="833"/>
      <c r="AL46" s="829"/>
      <c r="AM46" s="829"/>
      <c r="AN46" s="829"/>
      <c r="AO46" s="829"/>
      <c r="AP46" s="829"/>
      <c r="AQ46" s="829"/>
      <c r="AR46" s="829"/>
      <c r="AS46" s="829"/>
      <c r="AT46" s="829"/>
      <c r="AU46" s="829"/>
      <c r="AV46" s="829"/>
      <c r="AW46" s="829"/>
      <c r="AX46" s="829"/>
      <c r="AY46" s="829"/>
      <c r="AZ46" s="830"/>
      <c r="BA46" s="830"/>
      <c r="BB46" s="830"/>
      <c r="BC46" s="830"/>
      <c r="BD46" s="830"/>
      <c r="BE46" s="831"/>
      <c r="BF46" s="831"/>
      <c r="BG46" s="831"/>
      <c r="BH46" s="831"/>
      <c r="BI46" s="832"/>
      <c r="BJ46" s="231"/>
      <c r="BK46" s="231"/>
      <c r="BL46" s="231"/>
      <c r="BM46" s="231"/>
      <c r="BN46" s="231"/>
      <c r="BO46" s="240"/>
      <c r="BP46" s="240"/>
      <c r="BQ46" s="237">
        <v>40</v>
      </c>
      <c r="BR46" s="238"/>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8"/>
      <c r="EA46" s="229"/>
    </row>
    <row r="47" spans="1:131" ht="26.25" customHeight="1" x14ac:dyDescent="0.15">
      <c r="A47" s="237">
        <v>20</v>
      </c>
      <c r="B47" s="779"/>
      <c r="C47" s="780"/>
      <c r="D47" s="780"/>
      <c r="E47" s="780"/>
      <c r="F47" s="780"/>
      <c r="G47" s="780"/>
      <c r="H47" s="780"/>
      <c r="I47" s="780"/>
      <c r="J47" s="780"/>
      <c r="K47" s="780"/>
      <c r="L47" s="780"/>
      <c r="M47" s="780"/>
      <c r="N47" s="780"/>
      <c r="O47" s="780"/>
      <c r="P47" s="781"/>
      <c r="Q47" s="782"/>
      <c r="R47" s="783"/>
      <c r="S47" s="783"/>
      <c r="T47" s="783"/>
      <c r="U47" s="783"/>
      <c r="V47" s="783"/>
      <c r="W47" s="783"/>
      <c r="X47" s="783"/>
      <c r="Y47" s="783"/>
      <c r="Z47" s="783"/>
      <c r="AA47" s="783"/>
      <c r="AB47" s="783"/>
      <c r="AC47" s="783"/>
      <c r="AD47" s="783"/>
      <c r="AE47" s="784"/>
      <c r="AF47" s="785"/>
      <c r="AG47" s="786"/>
      <c r="AH47" s="786"/>
      <c r="AI47" s="786"/>
      <c r="AJ47" s="787"/>
      <c r="AK47" s="833"/>
      <c r="AL47" s="829"/>
      <c r="AM47" s="829"/>
      <c r="AN47" s="829"/>
      <c r="AO47" s="829"/>
      <c r="AP47" s="829"/>
      <c r="AQ47" s="829"/>
      <c r="AR47" s="829"/>
      <c r="AS47" s="829"/>
      <c r="AT47" s="829"/>
      <c r="AU47" s="829"/>
      <c r="AV47" s="829"/>
      <c r="AW47" s="829"/>
      <c r="AX47" s="829"/>
      <c r="AY47" s="829"/>
      <c r="AZ47" s="830"/>
      <c r="BA47" s="830"/>
      <c r="BB47" s="830"/>
      <c r="BC47" s="830"/>
      <c r="BD47" s="830"/>
      <c r="BE47" s="831"/>
      <c r="BF47" s="831"/>
      <c r="BG47" s="831"/>
      <c r="BH47" s="831"/>
      <c r="BI47" s="832"/>
      <c r="BJ47" s="231"/>
      <c r="BK47" s="231"/>
      <c r="BL47" s="231"/>
      <c r="BM47" s="231"/>
      <c r="BN47" s="231"/>
      <c r="BO47" s="240"/>
      <c r="BP47" s="240"/>
      <c r="BQ47" s="237">
        <v>41</v>
      </c>
      <c r="BR47" s="238"/>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8"/>
      <c r="EA47" s="229"/>
    </row>
    <row r="48" spans="1:131" ht="26.25" customHeight="1" x14ac:dyDescent="0.15">
      <c r="A48" s="237">
        <v>21</v>
      </c>
      <c r="B48" s="779"/>
      <c r="C48" s="780"/>
      <c r="D48" s="780"/>
      <c r="E48" s="780"/>
      <c r="F48" s="780"/>
      <c r="G48" s="780"/>
      <c r="H48" s="780"/>
      <c r="I48" s="780"/>
      <c r="J48" s="780"/>
      <c r="K48" s="780"/>
      <c r="L48" s="780"/>
      <c r="M48" s="780"/>
      <c r="N48" s="780"/>
      <c r="O48" s="780"/>
      <c r="P48" s="781"/>
      <c r="Q48" s="782"/>
      <c r="R48" s="783"/>
      <c r="S48" s="783"/>
      <c r="T48" s="783"/>
      <c r="U48" s="783"/>
      <c r="V48" s="783"/>
      <c r="W48" s="783"/>
      <c r="X48" s="783"/>
      <c r="Y48" s="783"/>
      <c r="Z48" s="783"/>
      <c r="AA48" s="783"/>
      <c r="AB48" s="783"/>
      <c r="AC48" s="783"/>
      <c r="AD48" s="783"/>
      <c r="AE48" s="784"/>
      <c r="AF48" s="785"/>
      <c r="AG48" s="786"/>
      <c r="AH48" s="786"/>
      <c r="AI48" s="786"/>
      <c r="AJ48" s="787"/>
      <c r="AK48" s="833"/>
      <c r="AL48" s="829"/>
      <c r="AM48" s="829"/>
      <c r="AN48" s="829"/>
      <c r="AO48" s="829"/>
      <c r="AP48" s="829"/>
      <c r="AQ48" s="829"/>
      <c r="AR48" s="829"/>
      <c r="AS48" s="829"/>
      <c r="AT48" s="829"/>
      <c r="AU48" s="829"/>
      <c r="AV48" s="829"/>
      <c r="AW48" s="829"/>
      <c r="AX48" s="829"/>
      <c r="AY48" s="829"/>
      <c r="AZ48" s="830"/>
      <c r="BA48" s="830"/>
      <c r="BB48" s="830"/>
      <c r="BC48" s="830"/>
      <c r="BD48" s="830"/>
      <c r="BE48" s="831"/>
      <c r="BF48" s="831"/>
      <c r="BG48" s="831"/>
      <c r="BH48" s="831"/>
      <c r="BI48" s="832"/>
      <c r="BJ48" s="231"/>
      <c r="BK48" s="231"/>
      <c r="BL48" s="231"/>
      <c r="BM48" s="231"/>
      <c r="BN48" s="231"/>
      <c r="BO48" s="240"/>
      <c r="BP48" s="240"/>
      <c r="BQ48" s="237">
        <v>42</v>
      </c>
      <c r="BR48" s="238"/>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8"/>
      <c r="EA48" s="229"/>
    </row>
    <row r="49" spans="1:131" ht="26.25" customHeight="1" x14ac:dyDescent="0.15">
      <c r="A49" s="237">
        <v>22</v>
      </c>
      <c r="B49" s="779"/>
      <c r="C49" s="780"/>
      <c r="D49" s="780"/>
      <c r="E49" s="780"/>
      <c r="F49" s="780"/>
      <c r="G49" s="780"/>
      <c r="H49" s="780"/>
      <c r="I49" s="780"/>
      <c r="J49" s="780"/>
      <c r="K49" s="780"/>
      <c r="L49" s="780"/>
      <c r="M49" s="780"/>
      <c r="N49" s="780"/>
      <c r="O49" s="780"/>
      <c r="P49" s="781"/>
      <c r="Q49" s="782"/>
      <c r="R49" s="783"/>
      <c r="S49" s="783"/>
      <c r="T49" s="783"/>
      <c r="U49" s="783"/>
      <c r="V49" s="783"/>
      <c r="W49" s="783"/>
      <c r="X49" s="783"/>
      <c r="Y49" s="783"/>
      <c r="Z49" s="783"/>
      <c r="AA49" s="783"/>
      <c r="AB49" s="783"/>
      <c r="AC49" s="783"/>
      <c r="AD49" s="783"/>
      <c r="AE49" s="784"/>
      <c r="AF49" s="785"/>
      <c r="AG49" s="786"/>
      <c r="AH49" s="786"/>
      <c r="AI49" s="786"/>
      <c r="AJ49" s="787"/>
      <c r="AK49" s="833"/>
      <c r="AL49" s="829"/>
      <c r="AM49" s="829"/>
      <c r="AN49" s="829"/>
      <c r="AO49" s="829"/>
      <c r="AP49" s="829"/>
      <c r="AQ49" s="829"/>
      <c r="AR49" s="829"/>
      <c r="AS49" s="829"/>
      <c r="AT49" s="829"/>
      <c r="AU49" s="829"/>
      <c r="AV49" s="829"/>
      <c r="AW49" s="829"/>
      <c r="AX49" s="829"/>
      <c r="AY49" s="829"/>
      <c r="AZ49" s="830"/>
      <c r="BA49" s="830"/>
      <c r="BB49" s="830"/>
      <c r="BC49" s="830"/>
      <c r="BD49" s="830"/>
      <c r="BE49" s="831"/>
      <c r="BF49" s="831"/>
      <c r="BG49" s="831"/>
      <c r="BH49" s="831"/>
      <c r="BI49" s="832"/>
      <c r="BJ49" s="231"/>
      <c r="BK49" s="231"/>
      <c r="BL49" s="231"/>
      <c r="BM49" s="231"/>
      <c r="BN49" s="231"/>
      <c r="BO49" s="240"/>
      <c r="BP49" s="240"/>
      <c r="BQ49" s="237">
        <v>43</v>
      </c>
      <c r="BR49" s="238"/>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8"/>
      <c r="EA49" s="229"/>
    </row>
    <row r="50" spans="1:131" ht="26.25" customHeight="1" x14ac:dyDescent="0.15">
      <c r="A50" s="237">
        <v>23</v>
      </c>
      <c r="B50" s="779"/>
      <c r="C50" s="780"/>
      <c r="D50" s="780"/>
      <c r="E50" s="780"/>
      <c r="F50" s="780"/>
      <c r="G50" s="780"/>
      <c r="H50" s="780"/>
      <c r="I50" s="780"/>
      <c r="J50" s="780"/>
      <c r="K50" s="780"/>
      <c r="L50" s="780"/>
      <c r="M50" s="780"/>
      <c r="N50" s="780"/>
      <c r="O50" s="780"/>
      <c r="P50" s="781"/>
      <c r="Q50" s="834"/>
      <c r="R50" s="835"/>
      <c r="S50" s="835"/>
      <c r="T50" s="835"/>
      <c r="U50" s="835"/>
      <c r="V50" s="835"/>
      <c r="W50" s="835"/>
      <c r="X50" s="835"/>
      <c r="Y50" s="835"/>
      <c r="Z50" s="835"/>
      <c r="AA50" s="835"/>
      <c r="AB50" s="835"/>
      <c r="AC50" s="835"/>
      <c r="AD50" s="835"/>
      <c r="AE50" s="836"/>
      <c r="AF50" s="785"/>
      <c r="AG50" s="786"/>
      <c r="AH50" s="786"/>
      <c r="AI50" s="786"/>
      <c r="AJ50" s="787"/>
      <c r="AK50" s="838"/>
      <c r="AL50" s="835"/>
      <c r="AM50" s="835"/>
      <c r="AN50" s="835"/>
      <c r="AO50" s="835"/>
      <c r="AP50" s="835"/>
      <c r="AQ50" s="835"/>
      <c r="AR50" s="835"/>
      <c r="AS50" s="835"/>
      <c r="AT50" s="835"/>
      <c r="AU50" s="835"/>
      <c r="AV50" s="835"/>
      <c r="AW50" s="835"/>
      <c r="AX50" s="835"/>
      <c r="AY50" s="835"/>
      <c r="AZ50" s="837"/>
      <c r="BA50" s="837"/>
      <c r="BB50" s="837"/>
      <c r="BC50" s="837"/>
      <c r="BD50" s="837"/>
      <c r="BE50" s="831"/>
      <c r="BF50" s="831"/>
      <c r="BG50" s="831"/>
      <c r="BH50" s="831"/>
      <c r="BI50" s="832"/>
      <c r="BJ50" s="231"/>
      <c r="BK50" s="231"/>
      <c r="BL50" s="231"/>
      <c r="BM50" s="231"/>
      <c r="BN50" s="231"/>
      <c r="BO50" s="240"/>
      <c r="BP50" s="240"/>
      <c r="BQ50" s="237">
        <v>44</v>
      </c>
      <c r="BR50" s="238"/>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8"/>
      <c r="EA50" s="229"/>
    </row>
    <row r="51" spans="1:131" ht="26.25" customHeight="1" x14ac:dyDescent="0.15">
      <c r="A51" s="237">
        <v>24</v>
      </c>
      <c r="B51" s="779"/>
      <c r="C51" s="780"/>
      <c r="D51" s="780"/>
      <c r="E51" s="780"/>
      <c r="F51" s="780"/>
      <c r="G51" s="780"/>
      <c r="H51" s="780"/>
      <c r="I51" s="780"/>
      <c r="J51" s="780"/>
      <c r="K51" s="780"/>
      <c r="L51" s="780"/>
      <c r="M51" s="780"/>
      <c r="N51" s="780"/>
      <c r="O51" s="780"/>
      <c r="P51" s="781"/>
      <c r="Q51" s="834"/>
      <c r="R51" s="835"/>
      <c r="S51" s="835"/>
      <c r="T51" s="835"/>
      <c r="U51" s="835"/>
      <c r="V51" s="835"/>
      <c r="W51" s="835"/>
      <c r="X51" s="835"/>
      <c r="Y51" s="835"/>
      <c r="Z51" s="835"/>
      <c r="AA51" s="835"/>
      <c r="AB51" s="835"/>
      <c r="AC51" s="835"/>
      <c r="AD51" s="835"/>
      <c r="AE51" s="836"/>
      <c r="AF51" s="785"/>
      <c r="AG51" s="786"/>
      <c r="AH51" s="786"/>
      <c r="AI51" s="786"/>
      <c r="AJ51" s="787"/>
      <c r="AK51" s="838"/>
      <c r="AL51" s="835"/>
      <c r="AM51" s="835"/>
      <c r="AN51" s="835"/>
      <c r="AO51" s="835"/>
      <c r="AP51" s="835"/>
      <c r="AQ51" s="835"/>
      <c r="AR51" s="835"/>
      <c r="AS51" s="835"/>
      <c r="AT51" s="835"/>
      <c r="AU51" s="835"/>
      <c r="AV51" s="835"/>
      <c r="AW51" s="835"/>
      <c r="AX51" s="835"/>
      <c r="AY51" s="835"/>
      <c r="AZ51" s="837"/>
      <c r="BA51" s="837"/>
      <c r="BB51" s="837"/>
      <c r="BC51" s="837"/>
      <c r="BD51" s="837"/>
      <c r="BE51" s="831"/>
      <c r="BF51" s="831"/>
      <c r="BG51" s="831"/>
      <c r="BH51" s="831"/>
      <c r="BI51" s="832"/>
      <c r="BJ51" s="231"/>
      <c r="BK51" s="231"/>
      <c r="BL51" s="231"/>
      <c r="BM51" s="231"/>
      <c r="BN51" s="231"/>
      <c r="BO51" s="240"/>
      <c r="BP51" s="240"/>
      <c r="BQ51" s="237">
        <v>45</v>
      </c>
      <c r="BR51" s="238"/>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8"/>
      <c r="EA51" s="229"/>
    </row>
    <row r="52" spans="1:131" ht="26.25" customHeight="1" x14ac:dyDescent="0.15">
      <c r="A52" s="237">
        <v>25</v>
      </c>
      <c r="B52" s="779"/>
      <c r="C52" s="780"/>
      <c r="D52" s="780"/>
      <c r="E52" s="780"/>
      <c r="F52" s="780"/>
      <c r="G52" s="780"/>
      <c r="H52" s="780"/>
      <c r="I52" s="780"/>
      <c r="J52" s="780"/>
      <c r="K52" s="780"/>
      <c r="L52" s="780"/>
      <c r="M52" s="780"/>
      <c r="N52" s="780"/>
      <c r="O52" s="780"/>
      <c r="P52" s="781"/>
      <c r="Q52" s="834"/>
      <c r="R52" s="835"/>
      <c r="S52" s="835"/>
      <c r="T52" s="835"/>
      <c r="U52" s="835"/>
      <c r="V52" s="835"/>
      <c r="W52" s="835"/>
      <c r="X52" s="835"/>
      <c r="Y52" s="835"/>
      <c r="Z52" s="835"/>
      <c r="AA52" s="835"/>
      <c r="AB52" s="835"/>
      <c r="AC52" s="835"/>
      <c r="AD52" s="835"/>
      <c r="AE52" s="836"/>
      <c r="AF52" s="785"/>
      <c r="AG52" s="786"/>
      <c r="AH52" s="786"/>
      <c r="AI52" s="786"/>
      <c r="AJ52" s="787"/>
      <c r="AK52" s="838"/>
      <c r="AL52" s="835"/>
      <c r="AM52" s="835"/>
      <c r="AN52" s="835"/>
      <c r="AO52" s="835"/>
      <c r="AP52" s="835"/>
      <c r="AQ52" s="835"/>
      <c r="AR52" s="835"/>
      <c r="AS52" s="835"/>
      <c r="AT52" s="835"/>
      <c r="AU52" s="835"/>
      <c r="AV52" s="835"/>
      <c r="AW52" s="835"/>
      <c r="AX52" s="835"/>
      <c r="AY52" s="835"/>
      <c r="AZ52" s="837"/>
      <c r="BA52" s="837"/>
      <c r="BB52" s="837"/>
      <c r="BC52" s="837"/>
      <c r="BD52" s="837"/>
      <c r="BE52" s="831"/>
      <c r="BF52" s="831"/>
      <c r="BG52" s="831"/>
      <c r="BH52" s="831"/>
      <c r="BI52" s="832"/>
      <c r="BJ52" s="231"/>
      <c r="BK52" s="231"/>
      <c r="BL52" s="231"/>
      <c r="BM52" s="231"/>
      <c r="BN52" s="231"/>
      <c r="BO52" s="240"/>
      <c r="BP52" s="240"/>
      <c r="BQ52" s="237">
        <v>46</v>
      </c>
      <c r="BR52" s="238"/>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8"/>
      <c r="EA52" s="229"/>
    </row>
    <row r="53" spans="1:131" ht="26.25" customHeight="1" x14ac:dyDescent="0.15">
      <c r="A53" s="237">
        <v>26</v>
      </c>
      <c r="B53" s="779"/>
      <c r="C53" s="780"/>
      <c r="D53" s="780"/>
      <c r="E53" s="780"/>
      <c r="F53" s="780"/>
      <c r="G53" s="780"/>
      <c r="H53" s="780"/>
      <c r="I53" s="780"/>
      <c r="J53" s="780"/>
      <c r="K53" s="780"/>
      <c r="L53" s="780"/>
      <c r="M53" s="780"/>
      <c r="N53" s="780"/>
      <c r="O53" s="780"/>
      <c r="P53" s="781"/>
      <c r="Q53" s="834"/>
      <c r="R53" s="835"/>
      <c r="S53" s="835"/>
      <c r="T53" s="835"/>
      <c r="U53" s="835"/>
      <c r="V53" s="835"/>
      <c r="W53" s="835"/>
      <c r="X53" s="835"/>
      <c r="Y53" s="835"/>
      <c r="Z53" s="835"/>
      <c r="AA53" s="835"/>
      <c r="AB53" s="835"/>
      <c r="AC53" s="835"/>
      <c r="AD53" s="835"/>
      <c r="AE53" s="836"/>
      <c r="AF53" s="785"/>
      <c r="AG53" s="786"/>
      <c r="AH53" s="786"/>
      <c r="AI53" s="786"/>
      <c r="AJ53" s="787"/>
      <c r="AK53" s="838"/>
      <c r="AL53" s="835"/>
      <c r="AM53" s="835"/>
      <c r="AN53" s="835"/>
      <c r="AO53" s="835"/>
      <c r="AP53" s="835"/>
      <c r="AQ53" s="835"/>
      <c r="AR53" s="835"/>
      <c r="AS53" s="835"/>
      <c r="AT53" s="835"/>
      <c r="AU53" s="835"/>
      <c r="AV53" s="835"/>
      <c r="AW53" s="835"/>
      <c r="AX53" s="835"/>
      <c r="AY53" s="835"/>
      <c r="AZ53" s="837"/>
      <c r="BA53" s="837"/>
      <c r="BB53" s="837"/>
      <c r="BC53" s="837"/>
      <c r="BD53" s="837"/>
      <c r="BE53" s="831"/>
      <c r="BF53" s="831"/>
      <c r="BG53" s="831"/>
      <c r="BH53" s="831"/>
      <c r="BI53" s="832"/>
      <c r="BJ53" s="231"/>
      <c r="BK53" s="231"/>
      <c r="BL53" s="231"/>
      <c r="BM53" s="231"/>
      <c r="BN53" s="231"/>
      <c r="BO53" s="240"/>
      <c r="BP53" s="240"/>
      <c r="BQ53" s="237">
        <v>47</v>
      </c>
      <c r="BR53" s="238"/>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8"/>
      <c r="EA53" s="229"/>
    </row>
    <row r="54" spans="1:131" ht="26.25" customHeight="1" x14ac:dyDescent="0.15">
      <c r="A54" s="237">
        <v>27</v>
      </c>
      <c r="B54" s="779"/>
      <c r="C54" s="780"/>
      <c r="D54" s="780"/>
      <c r="E54" s="780"/>
      <c r="F54" s="780"/>
      <c r="G54" s="780"/>
      <c r="H54" s="780"/>
      <c r="I54" s="780"/>
      <c r="J54" s="780"/>
      <c r="K54" s="780"/>
      <c r="L54" s="780"/>
      <c r="M54" s="780"/>
      <c r="N54" s="780"/>
      <c r="O54" s="780"/>
      <c r="P54" s="781"/>
      <c r="Q54" s="834"/>
      <c r="R54" s="835"/>
      <c r="S54" s="835"/>
      <c r="T54" s="835"/>
      <c r="U54" s="835"/>
      <c r="V54" s="835"/>
      <c r="W54" s="835"/>
      <c r="X54" s="835"/>
      <c r="Y54" s="835"/>
      <c r="Z54" s="835"/>
      <c r="AA54" s="835"/>
      <c r="AB54" s="835"/>
      <c r="AC54" s="835"/>
      <c r="AD54" s="835"/>
      <c r="AE54" s="836"/>
      <c r="AF54" s="785"/>
      <c r="AG54" s="786"/>
      <c r="AH54" s="786"/>
      <c r="AI54" s="786"/>
      <c r="AJ54" s="787"/>
      <c r="AK54" s="838"/>
      <c r="AL54" s="835"/>
      <c r="AM54" s="835"/>
      <c r="AN54" s="835"/>
      <c r="AO54" s="835"/>
      <c r="AP54" s="835"/>
      <c r="AQ54" s="835"/>
      <c r="AR54" s="835"/>
      <c r="AS54" s="835"/>
      <c r="AT54" s="835"/>
      <c r="AU54" s="835"/>
      <c r="AV54" s="835"/>
      <c r="AW54" s="835"/>
      <c r="AX54" s="835"/>
      <c r="AY54" s="835"/>
      <c r="AZ54" s="837"/>
      <c r="BA54" s="837"/>
      <c r="BB54" s="837"/>
      <c r="BC54" s="837"/>
      <c r="BD54" s="837"/>
      <c r="BE54" s="831"/>
      <c r="BF54" s="831"/>
      <c r="BG54" s="831"/>
      <c r="BH54" s="831"/>
      <c r="BI54" s="832"/>
      <c r="BJ54" s="231"/>
      <c r="BK54" s="231"/>
      <c r="BL54" s="231"/>
      <c r="BM54" s="231"/>
      <c r="BN54" s="231"/>
      <c r="BO54" s="240"/>
      <c r="BP54" s="240"/>
      <c r="BQ54" s="237">
        <v>48</v>
      </c>
      <c r="BR54" s="238"/>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8"/>
      <c r="EA54" s="229"/>
    </row>
    <row r="55" spans="1:131" ht="26.25" customHeight="1" x14ac:dyDescent="0.15">
      <c r="A55" s="237">
        <v>28</v>
      </c>
      <c r="B55" s="779"/>
      <c r="C55" s="780"/>
      <c r="D55" s="780"/>
      <c r="E55" s="780"/>
      <c r="F55" s="780"/>
      <c r="G55" s="780"/>
      <c r="H55" s="780"/>
      <c r="I55" s="780"/>
      <c r="J55" s="780"/>
      <c r="K55" s="780"/>
      <c r="L55" s="780"/>
      <c r="M55" s="780"/>
      <c r="N55" s="780"/>
      <c r="O55" s="780"/>
      <c r="P55" s="781"/>
      <c r="Q55" s="834"/>
      <c r="R55" s="835"/>
      <c r="S55" s="835"/>
      <c r="T55" s="835"/>
      <c r="U55" s="835"/>
      <c r="V55" s="835"/>
      <c r="W55" s="835"/>
      <c r="X55" s="835"/>
      <c r="Y55" s="835"/>
      <c r="Z55" s="835"/>
      <c r="AA55" s="835"/>
      <c r="AB55" s="835"/>
      <c r="AC55" s="835"/>
      <c r="AD55" s="835"/>
      <c r="AE55" s="836"/>
      <c r="AF55" s="785"/>
      <c r="AG55" s="786"/>
      <c r="AH55" s="786"/>
      <c r="AI55" s="786"/>
      <c r="AJ55" s="787"/>
      <c r="AK55" s="838"/>
      <c r="AL55" s="835"/>
      <c r="AM55" s="835"/>
      <c r="AN55" s="835"/>
      <c r="AO55" s="835"/>
      <c r="AP55" s="835"/>
      <c r="AQ55" s="835"/>
      <c r="AR55" s="835"/>
      <c r="AS55" s="835"/>
      <c r="AT55" s="835"/>
      <c r="AU55" s="835"/>
      <c r="AV55" s="835"/>
      <c r="AW55" s="835"/>
      <c r="AX55" s="835"/>
      <c r="AY55" s="835"/>
      <c r="AZ55" s="837"/>
      <c r="BA55" s="837"/>
      <c r="BB55" s="837"/>
      <c r="BC55" s="837"/>
      <c r="BD55" s="837"/>
      <c r="BE55" s="831"/>
      <c r="BF55" s="831"/>
      <c r="BG55" s="831"/>
      <c r="BH55" s="831"/>
      <c r="BI55" s="832"/>
      <c r="BJ55" s="231"/>
      <c r="BK55" s="231"/>
      <c r="BL55" s="231"/>
      <c r="BM55" s="231"/>
      <c r="BN55" s="231"/>
      <c r="BO55" s="240"/>
      <c r="BP55" s="240"/>
      <c r="BQ55" s="237">
        <v>49</v>
      </c>
      <c r="BR55" s="238"/>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8"/>
      <c r="EA55" s="229"/>
    </row>
    <row r="56" spans="1:131" ht="26.25" customHeight="1" x14ac:dyDescent="0.15">
      <c r="A56" s="237">
        <v>29</v>
      </c>
      <c r="B56" s="779"/>
      <c r="C56" s="780"/>
      <c r="D56" s="780"/>
      <c r="E56" s="780"/>
      <c r="F56" s="780"/>
      <c r="G56" s="780"/>
      <c r="H56" s="780"/>
      <c r="I56" s="780"/>
      <c r="J56" s="780"/>
      <c r="K56" s="780"/>
      <c r="L56" s="780"/>
      <c r="M56" s="780"/>
      <c r="N56" s="780"/>
      <c r="O56" s="780"/>
      <c r="P56" s="781"/>
      <c r="Q56" s="834"/>
      <c r="R56" s="835"/>
      <c r="S56" s="835"/>
      <c r="T56" s="835"/>
      <c r="U56" s="835"/>
      <c r="V56" s="835"/>
      <c r="W56" s="835"/>
      <c r="X56" s="835"/>
      <c r="Y56" s="835"/>
      <c r="Z56" s="835"/>
      <c r="AA56" s="835"/>
      <c r="AB56" s="835"/>
      <c r="AC56" s="835"/>
      <c r="AD56" s="835"/>
      <c r="AE56" s="836"/>
      <c r="AF56" s="785"/>
      <c r="AG56" s="786"/>
      <c r="AH56" s="786"/>
      <c r="AI56" s="786"/>
      <c r="AJ56" s="787"/>
      <c r="AK56" s="838"/>
      <c r="AL56" s="835"/>
      <c r="AM56" s="835"/>
      <c r="AN56" s="835"/>
      <c r="AO56" s="835"/>
      <c r="AP56" s="835"/>
      <c r="AQ56" s="835"/>
      <c r="AR56" s="835"/>
      <c r="AS56" s="835"/>
      <c r="AT56" s="835"/>
      <c r="AU56" s="835"/>
      <c r="AV56" s="835"/>
      <c r="AW56" s="835"/>
      <c r="AX56" s="835"/>
      <c r="AY56" s="835"/>
      <c r="AZ56" s="837"/>
      <c r="BA56" s="837"/>
      <c r="BB56" s="837"/>
      <c r="BC56" s="837"/>
      <c r="BD56" s="837"/>
      <c r="BE56" s="831"/>
      <c r="BF56" s="831"/>
      <c r="BG56" s="831"/>
      <c r="BH56" s="831"/>
      <c r="BI56" s="832"/>
      <c r="BJ56" s="231"/>
      <c r="BK56" s="231"/>
      <c r="BL56" s="231"/>
      <c r="BM56" s="231"/>
      <c r="BN56" s="231"/>
      <c r="BO56" s="240"/>
      <c r="BP56" s="240"/>
      <c r="BQ56" s="237">
        <v>50</v>
      </c>
      <c r="BR56" s="238"/>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8"/>
      <c r="EA56" s="229"/>
    </row>
    <row r="57" spans="1:131" ht="26.25" customHeight="1" x14ac:dyDescent="0.15">
      <c r="A57" s="237">
        <v>30</v>
      </c>
      <c r="B57" s="779"/>
      <c r="C57" s="780"/>
      <c r="D57" s="780"/>
      <c r="E57" s="780"/>
      <c r="F57" s="780"/>
      <c r="G57" s="780"/>
      <c r="H57" s="780"/>
      <c r="I57" s="780"/>
      <c r="J57" s="780"/>
      <c r="K57" s="780"/>
      <c r="L57" s="780"/>
      <c r="M57" s="780"/>
      <c r="N57" s="780"/>
      <c r="O57" s="780"/>
      <c r="P57" s="781"/>
      <c r="Q57" s="834"/>
      <c r="R57" s="835"/>
      <c r="S57" s="835"/>
      <c r="T57" s="835"/>
      <c r="U57" s="835"/>
      <c r="V57" s="835"/>
      <c r="W57" s="835"/>
      <c r="X57" s="835"/>
      <c r="Y57" s="835"/>
      <c r="Z57" s="835"/>
      <c r="AA57" s="835"/>
      <c r="AB57" s="835"/>
      <c r="AC57" s="835"/>
      <c r="AD57" s="835"/>
      <c r="AE57" s="836"/>
      <c r="AF57" s="785"/>
      <c r="AG57" s="786"/>
      <c r="AH57" s="786"/>
      <c r="AI57" s="786"/>
      <c r="AJ57" s="787"/>
      <c r="AK57" s="838"/>
      <c r="AL57" s="835"/>
      <c r="AM57" s="835"/>
      <c r="AN57" s="835"/>
      <c r="AO57" s="835"/>
      <c r="AP57" s="835"/>
      <c r="AQ57" s="835"/>
      <c r="AR57" s="835"/>
      <c r="AS57" s="835"/>
      <c r="AT57" s="835"/>
      <c r="AU57" s="835"/>
      <c r="AV57" s="835"/>
      <c r="AW57" s="835"/>
      <c r="AX57" s="835"/>
      <c r="AY57" s="835"/>
      <c r="AZ57" s="837"/>
      <c r="BA57" s="837"/>
      <c r="BB57" s="837"/>
      <c r="BC57" s="837"/>
      <c r="BD57" s="837"/>
      <c r="BE57" s="831"/>
      <c r="BF57" s="831"/>
      <c r="BG57" s="831"/>
      <c r="BH57" s="831"/>
      <c r="BI57" s="832"/>
      <c r="BJ57" s="231"/>
      <c r="BK57" s="231"/>
      <c r="BL57" s="231"/>
      <c r="BM57" s="231"/>
      <c r="BN57" s="231"/>
      <c r="BO57" s="240"/>
      <c r="BP57" s="240"/>
      <c r="BQ57" s="237">
        <v>51</v>
      </c>
      <c r="BR57" s="238"/>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8"/>
      <c r="EA57" s="229"/>
    </row>
    <row r="58" spans="1:131" ht="26.25" customHeight="1" x14ac:dyDescent="0.15">
      <c r="A58" s="237">
        <v>31</v>
      </c>
      <c r="B58" s="779"/>
      <c r="C58" s="780"/>
      <c r="D58" s="780"/>
      <c r="E58" s="780"/>
      <c r="F58" s="780"/>
      <c r="G58" s="780"/>
      <c r="H58" s="780"/>
      <c r="I58" s="780"/>
      <c r="J58" s="780"/>
      <c r="K58" s="780"/>
      <c r="L58" s="780"/>
      <c r="M58" s="780"/>
      <c r="N58" s="780"/>
      <c r="O58" s="780"/>
      <c r="P58" s="781"/>
      <c r="Q58" s="834"/>
      <c r="R58" s="835"/>
      <c r="S58" s="835"/>
      <c r="T58" s="835"/>
      <c r="U58" s="835"/>
      <c r="V58" s="835"/>
      <c r="W58" s="835"/>
      <c r="X58" s="835"/>
      <c r="Y58" s="835"/>
      <c r="Z58" s="835"/>
      <c r="AA58" s="835"/>
      <c r="AB58" s="835"/>
      <c r="AC58" s="835"/>
      <c r="AD58" s="835"/>
      <c r="AE58" s="836"/>
      <c r="AF58" s="785"/>
      <c r="AG58" s="786"/>
      <c r="AH58" s="786"/>
      <c r="AI58" s="786"/>
      <c r="AJ58" s="787"/>
      <c r="AK58" s="838"/>
      <c r="AL58" s="835"/>
      <c r="AM58" s="835"/>
      <c r="AN58" s="835"/>
      <c r="AO58" s="835"/>
      <c r="AP58" s="835"/>
      <c r="AQ58" s="835"/>
      <c r="AR58" s="835"/>
      <c r="AS58" s="835"/>
      <c r="AT58" s="835"/>
      <c r="AU58" s="835"/>
      <c r="AV58" s="835"/>
      <c r="AW58" s="835"/>
      <c r="AX58" s="835"/>
      <c r="AY58" s="835"/>
      <c r="AZ58" s="837"/>
      <c r="BA58" s="837"/>
      <c r="BB58" s="837"/>
      <c r="BC58" s="837"/>
      <c r="BD58" s="837"/>
      <c r="BE58" s="831"/>
      <c r="BF58" s="831"/>
      <c r="BG58" s="831"/>
      <c r="BH58" s="831"/>
      <c r="BI58" s="832"/>
      <c r="BJ58" s="231"/>
      <c r="BK58" s="231"/>
      <c r="BL58" s="231"/>
      <c r="BM58" s="231"/>
      <c r="BN58" s="231"/>
      <c r="BO58" s="240"/>
      <c r="BP58" s="240"/>
      <c r="BQ58" s="237">
        <v>52</v>
      </c>
      <c r="BR58" s="238"/>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8"/>
      <c r="EA58" s="229"/>
    </row>
    <row r="59" spans="1:131" ht="26.25" customHeight="1" x14ac:dyDescent="0.15">
      <c r="A59" s="237">
        <v>32</v>
      </c>
      <c r="B59" s="779"/>
      <c r="C59" s="780"/>
      <c r="D59" s="780"/>
      <c r="E59" s="780"/>
      <c r="F59" s="780"/>
      <c r="G59" s="780"/>
      <c r="H59" s="780"/>
      <c r="I59" s="780"/>
      <c r="J59" s="780"/>
      <c r="K59" s="780"/>
      <c r="L59" s="780"/>
      <c r="M59" s="780"/>
      <c r="N59" s="780"/>
      <c r="O59" s="780"/>
      <c r="P59" s="781"/>
      <c r="Q59" s="834"/>
      <c r="R59" s="835"/>
      <c r="S59" s="835"/>
      <c r="T59" s="835"/>
      <c r="U59" s="835"/>
      <c r="V59" s="835"/>
      <c r="W59" s="835"/>
      <c r="X59" s="835"/>
      <c r="Y59" s="835"/>
      <c r="Z59" s="835"/>
      <c r="AA59" s="835"/>
      <c r="AB59" s="835"/>
      <c r="AC59" s="835"/>
      <c r="AD59" s="835"/>
      <c r="AE59" s="836"/>
      <c r="AF59" s="785"/>
      <c r="AG59" s="786"/>
      <c r="AH59" s="786"/>
      <c r="AI59" s="786"/>
      <c r="AJ59" s="787"/>
      <c r="AK59" s="838"/>
      <c r="AL59" s="835"/>
      <c r="AM59" s="835"/>
      <c r="AN59" s="835"/>
      <c r="AO59" s="835"/>
      <c r="AP59" s="835"/>
      <c r="AQ59" s="835"/>
      <c r="AR59" s="835"/>
      <c r="AS59" s="835"/>
      <c r="AT59" s="835"/>
      <c r="AU59" s="835"/>
      <c r="AV59" s="835"/>
      <c r="AW59" s="835"/>
      <c r="AX59" s="835"/>
      <c r="AY59" s="835"/>
      <c r="AZ59" s="837"/>
      <c r="BA59" s="837"/>
      <c r="BB59" s="837"/>
      <c r="BC59" s="837"/>
      <c r="BD59" s="837"/>
      <c r="BE59" s="831"/>
      <c r="BF59" s="831"/>
      <c r="BG59" s="831"/>
      <c r="BH59" s="831"/>
      <c r="BI59" s="832"/>
      <c r="BJ59" s="231"/>
      <c r="BK59" s="231"/>
      <c r="BL59" s="231"/>
      <c r="BM59" s="231"/>
      <c r="BN59" s="231"/>
      <c r="BO59" s="240"/>
      <c r="BP59" s="240"/>
      <c r="BQ59" s="237">
        <v>53</v>
      </c>
      <c r="BR59" s="238"/>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8"/>
      <c r="EA59" s="229"/>
    </row>
    <row r="60" spans="1:131" ht="26.25" customHeight="1" x14ac:dyDescent="0.15">
      <c r="A60" s="237">
        <v>33</v>
      </c>
      <c r="B60" s="779"/>
      <c r="C60" s="780"/>
      <c r="D60" s="780"/>
      <c r="E60" s="780"/>
      <c r="F60" s="780"/>
      <c r="G60" s="780"/>
      <c r="H60" s="780"/>
      <c r="I60" s="780"/>
      <c r="J60" s="780"/>
      <c r="K60" s="780"/>
      <c r="L60" s="780"/>
      <c r="M60" s="780"/>
      <c r="N60" s="780"/>
      <c r="O60" s="780"/>
      <c r="P60" s="781"/>
      <c r="Q60" s="834"/>
      <c r="R60" s="835"/>
      <c r="S60" s="835"/>
      <c r="T60" s="835"/>
      <c r="U60" s="835"/>
      <c r="V60" s="835"/>
      <c r="W60" s="835"/>
      <c r="X60" s="835"/>
      <c r="Y60" s="835"/>
      <c r="Z60" s="835"/>
      <c r="AA60" s="835"/>
      <c r="AB60" s="835"/>
      <c r="AC60" s="835"/>
      <c r="AD60" s="835"/>
      <c r="AE60" s="836"/>
      <c r="AF60" s="785"/>
      <c r="AG60" s="786"/>
      <c r="AH60" s="786"/>
      <c r="AI60" s="786"/>
      <c r="AJ60" s="787"/>
      <c r="AK60" s="838"/>
      <c r="AL60" s="835"/>
      <c r="AM60" s="835"/>
      <c r="AN60" s="835"/>
      <c r="AO60" s="835"/>
      <c r="AP60" s="835"/>
      <c r="AQ60" s="835"/>
      <c r="AR60" s="835"/>
      <c r="AS60" s="835"/>
      <c r="AT60" s="835"/>
      <c r="AU60" s="835"/>
      <c r="AV60" s="835"/>
      <c r="AW60" s="835"/>
      <c r="AX60" s="835"/>
      <c r="AY60" s="835"/>
      <c r="AZ60" s="837"/>
      <c r="BA60" s="837"/>
      <c r="BB60" s="837"/>
      <c r="BC60" s="837"/>
      <c r="BD60" s="837"/>
      <c r="BE60" s="831"/>
      <c r="BF60" s="831"/>
      <c r="BG60" s="831"/>
      <c r="BH60" s="831"/>
      <c r="BI60" s="832"/>
      <c r="BJ60" s="231"/>
      <c r="BK60" s="231"/>
      <c r="BL60" s="231"/>
      <c r="BM60" s="231"/>
      <c r="BN60" s="231"/>
      <c r="BO60" s="240"/>
      <c r="BP60" s="240"/>
      <c r="BQ60" s="237">
        <v>54</v>
      </c>
      <c r="BR60" s="238"/>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8"/>
      <c r="EA60" s="229"/>
    </row>
    <row r="61" spans="1:131" ht="26.25" customHeight="1" thickBot="1" x14ac:dyDescent="0.2">
      <c r="A61" s="237">
        <v>34</v>
      </c>
      <c r="B61" s="779"/>
      <c r="C61" s="780"/>
      <c r="D61" s="780"/>
      <c r="E61" s="780"/>
      <c r="F61" s="780"/>
      <c r="G61" s="780"/>
      <c r="H61" s="780"/>
      <c r="I61" s="780"/>
      <c r="J61" s="780"/>
      <c r="K61" s="780"/>
      <c r="L61" s="780"/>
      <c r="M61" s="780"/>
      <c r="N61" s="780"/>
      <c r="O61" s="780"/>
      <c r="P61" s="781"/>
      <c r="Q61" s="834"/>
      <c r="R61" s="835"/>
      <c r="S61" s="835"/>
      <c r="T61" s="835"/>
      <c r="U61" s="835"/>
      <c r="V61" s="835"/>
      <c r="W61" s="835"/>
      <c r="X61" s="835"/>
      <c r="Y61" s="835"/>
      <c r="Z61" s="835"/>
      <c r="AA61" s="835"/>
      <c r="AB61" s="835"/>
      <c r="AC61" s="835"/>
      <c r="AD61" s="835"/>
      <c r="AE61" s="836"/>
      <c r="AF61" s="785"/>
      <c r="AG61" s="786"/>
      <c r="AH61" s="786"/>
      <c r="AI61" s="786"/>
      <c r="AJ61" s="787"/>
      <c r="AK61" s="838"/>
      <c r="AL61" s="835"/>
      <c r="AM61" s="835"/>
      <c r="AN61" s="835"/>
      <c r="AO61" s="835"/>
      <c r="AP61" s="835"/>
      <c r="AQ61" s="835"/>
      <c r="AR61" s="835"/>
      <c r="AS61" s="835"/>
      <c r="AT61" s="835"/>
      <c r="AU61" s="835"/>
      <c r="AV61" s="835"/>
      <c r="AW61" s="835"/>
      <c r="AX61" s="835"/>
      <c r="AY61" s="835"/>
      <c r="AZ61" s="837"/>
      <c r="BA61" s="837"/>
      <c r="BB61" s="837"/>
      <c r="BC61" s="837"/>
      <c r="BD61" s="837"/>
      <c r="BE61" s="831"/>
      <c r="BF61" s="831"/>
      <c r="BG61" s="831"/>
      <c r="BH61" s="831"/>
      <c r="BI61" s="832"/>
      <c r="BJ61" s="231"/>
      <c r="BK61" s="231"/>
      <c r="BL61" s="231"/>
      <c r="BM61" s="231"/>
      <c r="BN61" s="231"/>
      <c r="BO61" s="240"/>
      <c r="BP61" s="240"/>
      <c r="BQ61" s="237">
        <v>55</v>
      </c>
      <c r="BR61" s="238"/>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8"/>
      <c r="EA61" s="229"/>
    </row>
    <row r="62" spans="1:131" ht="26.25" customHeight="1" x14ac:dyDescent="0.15">
      <c r="A62" s="237">
        <v>35</v>
      </c>
      <c r="B62" s="779"/>
      <c r="C62" s="780"/>
      <c r="D62" s="780"/>
      <c r="E62" s="780"/>
      <c r="F62" s="780"/>
      <c r="G62" s="780"/>
      <c r="H62" s="780"/>
      <c r="I62" s="780"/>
      <c r="J62" s="780"/>
      <c r="K62" s="780"/>
      <c r="L62" s="780"/>
      <c r="M62" s="780"/>
      <c r="N62" s="780"/>
      <c r="O62" s="780"/>
      <c r="P62" s="781"/>
      <c r="Q62" s="834"/>
      <c r="R62" s="835"/>
      <c r="S62" s="835"/>
      <c r="T62" s="835"/>
      <c r="U62" s="835"/>
      <c r="V62" s="835"/>
      <c r="W62" s="835"/>
      <c r="X62" s="835"/>
      <c r="Y62" s="835"/>
      <c r="Z62" s="835"/>
      <c r="AA62" s="835"/>
      <c r="AB62" s="835"/>
      <c r="AC62" s="835"/>
      <c r="AD62" s="835"/>
      <c r="AE62" s="836"/>
      <c r="AF62" s="785"/>
      <c r="AG62" s="786"/>
      <c r="AH62" s="786"/>
      <c r="AI62" s="786"/>
      <c r="AJ62" s="787"/>
      <c r="AK62" s="838"/>
      <c r="AL62" s="835"/>
      <c r="AM62" s="835"/>
      <c r="AN62" s="835"/>
      <c r="AO62" s="835"/>
      <c r="AP62" s="835"/>
      <c r="AQ62" s="835"/>
      <c r="AR62" s="835"/>
      <c r="AS62" s="835"/>
      <c r="AT62" s="835"/>
      <c r="AU62" s="835"/>
      <c r="AV62" s="835"/>
      <c r="AW62" s="835"/>
      <c r="AX62" s="835"/>
      <c r="AY62" s="835"/>
      <c r="AZ62" s="837"/>
      <c r="BA62" s="837"/>
      <c r="BB62" s="837"/>
      <c r="BC62" s="837"/>
      <c r="BD62" s="837"/>
      <c r="BE62" s="831"/>
      <c r="BF62" s="831"/>
      <c r="BG62" s="831"/>
      <c r="BH62" s="831"/>
      <c r="BI62" s="832"/>
      <c r="BJ62" s="846" t="s">
        <v>412</v>
      </c>
      <c r="BK62" s="805"/>
      <c r="BL62" s="805"/>
      <c r="BM62" s="805"/>
      <c r="BN62" s="806"/>
      <c r="BO62" s="240"/>
      <c r="BP62" s="240"/>
      <c r="BQ62" s="237">
        <v>56</v>
      </c>
      <c r="BR62" s="238"/>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8"/>
      <c r="EA62" s="229"/>
    </row>
    <row r="63" spans="1:131" ht="26.25" customHeight="1" thickBot="1" x14ac:dyDescent="0.2">
      <c r="A63" s="239" t="s">
        <v>392</v>
      </c>
      <c r="B63" s="788" t="s">
        <v>413</v>
      </c>
      <c r="C63" s="789"/>
      <c r="D63" s="789"/>
      <c r="E63" s="789"/>
      <c r="F63" s="789"/>
      <c r="G63" s="789"/>
      <c r="H63" s="789"/>
      <c r="I63" s="789"/>
      <c r="J63" s="789"/>
      <c r="K63" s="789"/>
      <c r="L63" s="789"/>
      <c r="M63" s="789"/>
      <c r="N63" s="789"/>
      <c r="O63" s="789"/>
      <c r="P63" s="790"/>
      <c r="Q63" s="839"/>
      <c r="R63" s="840"/>
      <c r="S63" s="840"/>
      <c r="T63" s="840"/>
      <c r="U63" s="840"/>
      <c r="V63" s="840"/>
      <c r="W63" s="840"/>
      <c r="X63" s="840"/>
      <c r="Y63" s="840"/>
      <c r="Z63" s="840"/>
      <c r="AA63" s="840"/>
      <c r="AB63" s="840"/>
      <c r="AC63" s="840"/>
      <c r="AD63" s="840"/>
      <c r="AE63" s="841"/>
      <c r="AF63" s="842">
        <v>208</v>
      </c>
      <c r="AG63" s="843"/>
      <c r="AH63" s="843"/>
      <c r="AI63" s="843"/>
      <c r="AJ63" s="844"/>
      <c r="AK63" s="845"/>
      <c r="AL63" s="840"/>
      <c r="AM63" s="840"/>
      <c r="AN63" s="840"/>
      <c r="AO63" s="840"/>
      <c r="AP63" s="843">
        <v>7054</v>
      </c>
      <c r="AQ63" s="843"/>
      <c r="AR63" s="843"/>
      <c r="AS63" s="843"/>
      <c r="AT63" s="843"/>
      <c r="AU63" s="843">
        <v>1277</v>
      </c>
      <c r="AV63" s="843"/>
      <c r="AW63" s="843"/>
      <c r="AX63" s="843"/>
      <c r="AY63" s="843"/>
      <c r="AZ63" s="847"/>
      <c r="BA63" s="847"/>
      <c r="BB63" s="847"/>
      <c r="BC63" s="847"/>
      <c r="BD63" s="847"/>
      <c r="BE63" s="848"/>
      <c r="BF63" s="848"/>
      <c r="BG63" s="848"/>
      <c r="BH63" s="848"/>
      <c r="BI63" s="849"/>
      <c r="BJ63" s="850">
        <v>-7.46</v>
      </c>
      <c r="BK63" s="851"/>
      <c r="BL63" s="851"/>
      <c r="BM63" s="851"/>
      <c r="BN63" s="852"/>
      <c r="BO63" s="240"/>
      <c r="BP63" s="240"/>
      <c r="BQ63" s="237">
        <v>57</v>
      </c>
      <c r="BR63" s="238"/>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8"/>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8"/>
      <c r="EA64" s="229"/>
    </row>
    <row r="65" spans="1:131" ht="26.25" customHeight="1" thickBot="1" x14ac:dyDescent="0.2">
      <c r="A65" s="231" t="s">
        <v>414</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8"/>
      <c r="EA65" s="229"/>
    </row>
    <row r="66" spans="1:131" ht="26.25" customHeight="1" x14ac:dyDescent="0.15">
      <c r="A66" s="726" t="s">
        <v>415</v>
      </c>
      <c r="B66" s="727"/>
      <c r="C66" s="727"/>
      <c r="D66" s="727"/>
      <c r="E66" s="727"/>
      <c r="F66" s="727"/>
      <c r="G66" s="727"/>
      <c r="H66" s="727"/>
      <c r="I66" s="727"/>
      <c r="J66" s="727"/>
      <c r="K66" s="727"/>
      <c r="L66" s="727"/>
      <c r="M66" s="727"/>
      <c r="N66" s="727"/>
      <c r="O66" s="727"/>
      <c r="P66" s="728"/>
      <c r="Q66" s="732" t="s">
        <v>416</v>
      </c>
      <c r="R66" s="733"/>
      <c r="S66" s="733"/>
      <c r="T66" s="733"/>
      <c r="U66" s="734"/>
      <c r="V66" s="732" t="s">
        <v>417</v>
      </c>
      <c r="W66" s="733"/>
      <c r="X66" s="733"/>
      <c r="Y66" s="733"/>
      <c r="Z66" s="734"/>
      <c r="AA66" s="732" t="s">
        <v>418</v>
      </c>
      <c r="AB66" s="733"/>
      <c r="AC66" s="733"/>
      <c r="AD66" s="733"/>
      <c r="AE66" s="734"/>
      <c r="AF66" s="853" t="s">
        <v>419</v>
      </c>
      <c r="AG66" s="814"/>
      <c r="AH66" s="814"/>
      <c r="AI66" s="814"/>
      <c r="AJ66" s="854"/>
      <c r="AK66" s="732" t="s">
        <v>420</v>
      </c>
      <c r="AL66" s="727"/>
      <c r="AM66" s="727"/>
      <c r="AN66" s="727"/>
      <c r="AO66" s="728"/>
      <c r="AP66" s="732" t="s">
        <v>421</v>
      </c>
      <c r="AQ66" s="733"/>
      <c r="AR66" s="733"/>
      <c r="AS66" s="733"/>
      <c r="AT66" s="734"/>
      <c r="AU66" s="732" t="s">
        <v>422</v>
      </c>
      <c r="AV66" s="733"/>
      <c r="AW66" s="733"/>
      <c r="AX66" s="733"/>
      <c r="AY66" s="734"/>
      <c r="AZ66" s="732" t="s">
        <v>379</v>
      </c>
      <c r="BA66" s="733"/>
      <c r="BB66" s="733"/>
      <c r="BC66" s="733"/>
      <c r="BD66" s="739"/>
      <c r="BE66" s="240"/>
      <c r="BF66" s="240"/>
      <c r="BG66" s="240"/>
      <c r="BH66" s="240"/>
      <c r="BI66" s="240"/>
      <c r="BJ66" s="240"/>
      <c r="BK66" s="240"/>
      <c r="BL66" s="240"/>
      <c r="BM66" s="240"/>
      <c r="BN66" s="240"/>
      <c r="BO66" s="240"/>
      <c r="BP66" s="240"/>
      <c r="BQ66" s="237">
        <v>60</v>
      </c>
      <c r="BR66" s="242"/>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29"/>
    </row>
    <row r="67" spans="1:131" ht="26.25" customHeight="1" thickBot="1" x14ac:dyDescent="0.2">
      <c r="A67" s="729"/>
      <c r="B67" s="730"/>
      <c r="C67" s="730"/>
      <c r="D67" s="730"/>
      <c r="E67" s="730"/>
      <c r="F67" s="730"/>
      <c r="G67" s="730"/>
      <c r="H67" s="730"/>
      <c r="I67" s="730"/>
      <c r="J67" s="730"/>
      <c r="K67" s="730"/>
      <c r="L67" s="730"/>
      <c r="M67" s="730"/>
      <c r="N67" s="730"/>
      <c r="O67" s="730"/>
      <c r="P67" s="731"/>
      <c r="Q67" s="735"/>
      <c r="R67" s="736"/>
      <c r="S67" s="736"/>
      <c r="T67" s="736"/>
      <c r="U67" s="737"/>
      <c r="V67" s="735"/>
      <c r="W67" s="736"/>
      <c r="X67" s="736"/>
      <c r="Y67" s="736"/>
      <c r="Z67" s="737"/>
      <c r="AA67" s="735"/>
      <c r="AB67" s="736"/>
      <c r="AC67" s="736"/>
      <c r="AD67" s="736"/>
      <c r="AE67" s="737"/>
      <c r="AF67" s="855"/>
      <c r="AG67" s="817"/>
      <c r="AH67" s="817"/>
      <c r="AI67" s="817"/>
      <c r="AJ67" s="856"/>
      <c r="AK67" s="857"/>
      <c r="AL67" s="730"/>
      <c r="AM67" s="730"/>
      <c r="AN67" s="730"/>
      <c r="AO67" s="731"/>
      <c r="AP67" s="735"/>
      <c r="AQ67" s="736"/>
      <c r="AR67" s="736"/>
      <c r="AS67" s="736"/>
      <c r="AT67" s="737"/>
      <c r="AU67" s="735"/>
      <c r="AV67" s="736"/>
      <c r="AW67" s="736"/>
      <c r="AX67" s="736"/>
      <c r="AY67" s="737"/>
      <c r="AZ67" s="735"/>
      <c r="BA67" s="736"/>
      <c r="BB67" s="736"/>
      <c r="BC67" s="736"/>
      <c r="BD67" s="741"/>
      <c r="BE67" s="240"/>
      <c r="BF67" s="240"/>
      <c r="BG67" s="240"/>
      <c r="BH67" s="240"/>
      <c r="BI67" s="240"/>
      <c r="BJ67" s="240"/>
      <c r="BK67" s="240"/>
      <c r="BL67" s="240"/>
      <c r="BM67" s="240"/>
      <c r="BN67" s="240"/>
      <c r="BO67" s="240"/>
      <c r="BP67" s="240"/>
      <c r="BQ67" s="237">
        <v>61</v>
      </c>
      <c r="BR67" s="242"/>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29"/>
    </row>
    <row r="68" spans="1:131" ht="26.25" customHeight="1" thickTop="1" x14ac:dyDescent="0.15">
      <c r="A68" s="235">
        <v>1</v>
      </c>
      <c r="B68" s="868" t="s">
        <v>590</v>
      </c>
      <c r="C68" s="869"/>
      <c r="D68" s="869"/>
      <c r="E68" s="869"/>
      <c r="F68" s="869"/>
      <c r="G68" s="869"/>
      <c r="H68" s="869"/>
      <c r="I68" s="869"/>
      <c r="J68" s="869"/>
      <c r="K68" s="869"/>
      <c r="L68" s="869"/>
      <c r="M68" s="869"/>
      <c r="N68" s="869"/>
      <c r="O68" s="869"/>
      <c r="P68" s="870"/>
      <c r="Q68" s="871">
        <v>3269</v>
      </c>
      <c r="R68" s="865"/>
      <c r="S68" s="865"/>
      <c r="T68" s="865"/>
      <c r="U68" s="865"/>
      <c r="V68" s="865">
        <v>3208</v>
      </c>
      <c r="W68" s="865"/>
      <c r="X68" s="865"/>
      <c r="Y68" s="865"/>
      <c r="Z68" s="865"/>
      <c r="AA68" s="865">
        <v>61</v>
      </c>
      <c r="AB68" s="865"/>
      <c r="AC68" s="865"/>
      <c r="AD68" s="865"/>
      <c r="AE68" s="865"/>
      <c r="AF68" s="865">
        <v>36</v>
      </c>
      <c r="AG68" s="865"/>
      <c r="AH68" s="865"/>
      <c r="AI68" s="865"/>
      <c r="AJ68" s="865"/>
      <c r="AK68" s="865">
        <v>0</v>
      </c>
      <c r="AL68" s="865"/>
      <c r="AM68" s="865"/>
      <c r="AN68" s="865"/>
      <c r="AO68" s="865"/>
      <c r="AP68" s="865" t="s">
        <v>606</v>
      </c>
      <c r="AQ68" s="865"/>
      <c r="AR68" s="865"/>
      <c r="AS68" s="865"/>
      <c r="AT68" s="865"/>
      <c r="AU68" s="865" t="s">
        <v>606</v>
      </c>
      <c r="AV68" s="865"/>
      <c r="AW68" s="865"/>
      <c r="AX68" s="865"/>
      <c r="AY68" s="865"/>
      <c r="AZ68" s="866"/>
      <c r="BA68" s="866"/>
      <c r="BB68" s="866"/>
      <c r="BC68" s="866"/>
      <c r="BD68" s="867"/>
      <c r="BE68" s="240"/>
      <c r="BF68" s="240"/>
      <c r="BG68" s="240"/>
      <c r="BH68" s="240"/>
      <c r="BI68" s="240"/>
      <c r="BJ68" s="240"/>
      <c r="BK68" s="240"/>
      <c r="BL68" s="240"/>
      <c r="BM68" s="240"/>
      <c r="BN68" s="240"/>
      <c r="BO68" s="240"/>
      <c r="BP68" s="240"/>
      <c r="BQ68" s="237">
        <v>62</v>
      </c>
      <c r="BR68" s="242"/>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29"/>
    </row>
    <row r="69" spans="1:131" ht="26.25" customHeight="1" x14ac:dyDescent="0.15">
      <c r="A69" s="237">
        <v>2</v>
      </c>
      <c r="B69" s="872" t="s">
        <v>591</v>
      </c>
      <c r="C69" s="873"/>
      <c r="D69" s="873"/>
      <c r="E69" s="873"/>
      <c r="F69" s="873"/>
      <c r="G69" s="873"/>
      <c r="H69" s="873"/>
      <c r="I69" s="873"/>
      <c r="J69" s="873"/>
      <c r="K69" s="873"/>
      <c r="L69" s="873"/>
      <c r="M69" s="873"/>
      <c r="N69" s="873"/>
      <c r="O69" s="873"/>
      <c r="P69" s="874"/>
      <c r="Q69" s="875">
        <v>3695</v>
      </c>
      <c r="R69" s="829"/>
      <c r="S69" s="829"/>
      <c r="T69" s="829"/>
      <c r="U69" s="829"/>
      <c r="V69" s="829">
        <v>3516</v>
      </c>
      <c r="W69" s="829"/>
      <c r="X69" s="829"/>
      <c r="Y69" s="829"/>
      <c r="Z69" s="829"/>
      <c r="AA69" s="829">
        <v>179</v>
      </c>
      <c r="AB69" s="829"/>
      <c r="AC69" s="829"/>
      <c r="AD69" s="829"/>
      <c r="AE69" s="829"/>
      <c r="AF69" s="829">
        <v>179</v>
      </c>
      <c r="AG69" s="829"/>
      <c r="AH69" s="829"/>
      <c r="AI69" s="829"/>
      <c r="AJ69" s="829"/>
      <c r="AK69" s="829">
        <v>569</v>
      </c>
      <c r="AL69" s="829"/>
      <c r="AM69" s="829"/>
      <c r="AN69" s="829"/>
      <c r="AO69" s="829"/>
      <c r="AP69" s="829" t="s">
        <v>606</v>
      </c>
      <c r="AQ69" s="829"/>
      <c r="AR69" s="829"/>
      <c r="AS69" s="829"/>
      <c r="AT69" s="829"/>
      <c r="AU69" s="829" t="s">
        <v>606</v>
      </c>
      <c r="AV69" s="829"/>
      <c r="AW69" s="829"/>
      <c r="AX69" s="829"/>
      <c r="AY69" s="829"/>
      <c r="AZ69" s="831"/>
      <c r="BA69" s="831"/>
      <c r="BB69" s="831"/>
      <c r="BC69" s="831"/>
      <c r="BD69" s="832"/>
      <c r="BE69" s="240"/>
      <c r="BF69" s="240"/>
      <c r="BG69" s="240"/>
      <c r="BH69" s="240"/>
      <c r="BI69" s="240"/>
      <c r="BJ69" s="240"/>
      <c r="BK69" s="240"/>
      <c r="BL69" s="240"/>
      <c r="BM69" s="240"/>
      <c r="BN69" s="240"/>
      <c r="BO69" s="240"/>
      <c r="BP69" s="240"/>
      <c r="BQ69" s="237">
        <v>63</v>
      </c>
      <c r="BR69" s="242"/>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29"/>
    </row>
    <row r="70" spans="1:131" ht="26.25" customHeight="1" x14ac:dyDescent="0.15">
      <c r="A70" s="237">
        <v>3</v>
      </c>
      <c r="B70" s="872" t="s">
        <v>592</v>
      </c>
      <c r="C70" s="873"/>
      <c r="D70" s="873"/>
      <c r="E70" s="873"/>
      <c r="F70" s="873"/>
      <c r="G70" s="873"/>
      <c r="H70" s="873"/>
      <c r="I70" s="873"/>
      <c r="J70" s="873"/>
      <c r="K70" s="873"/>
      <c r="L70" s="873"/>
      <c r="M70" s="873"/>
      <c r="N70" s="873"/>
      <c r="O70" s="873"/>
      <c r="P70" s="874"/>
      <c r="Q70" s="875">
        <v>2217</v>
      </c>
      <c r="R70" s="829"/>
      <c r="S70" s="829"/>
      <c r="T70" s="829"/>
      <c r="U70" s="829"/>
      <c r="V70" s="829">
        <v>1979</v>
      </c>
      <c r="W70" s="829"/>
      <c r="X70" s="829"/>
      <c r="Y70" s="829"/>
      <c r="Z70" s="829"/>
      <c r="AA70" s="829">
        <v>238</v>
      </c>
      <c r="AB70" s="829"/>
      <c r="AC70" s="829"/>
      <c r="AD70" s="829"/>
      <c r="AE70" s="829"/>
      <c r="AF70" s="829">
        <v>2625</v>
      </c>
      <c r="AG70" s="829"/>
      <c r="AH70" s="829"/>
      <c r="AI70" s="829"/>
      <c r="AJ70" s="829"/>
      <c r="AK70" s="829">
        <v>464</v>
      </c>
      <c r="AL70" s="829"/>
      <c r="AM70" s="829"/>
      <c r="AN70" s="829"/>
      <c r="AO70" s="829"/>
      <c r="AP70" s="829">
        <v>537</v>
      </c>
      <c r="AQ70" s="829"/>
      <c r="AR70" s="829"/>
      <c r="AS70" s="829"/>
      <c r="AT70" s="829"/>
      <c r="AU70" s="829">
        <v>261</v>
      </c>
      <c r="AV70" s="829"/>
      <c r="AW70" s="829"/>
      <c r="AX70" s="829"/>
      <c r="AY70" s="829"/>
      <c r="AZ70" s="831"/>
      <c r="BA70" s="831"/>
      <c r="BB70" s="831"/>
      <c r="BC70" s="831"/>
      <c r="BD70" s="832"/>
      <c r="BE70" s="240"/>
      <c r="BF70" s="240"/>
      <c r="BG70" s="240"/>
      <c r="BH70" s="240"/>
      <c r="BI70" s="240"/>
      <c r="BJ70" s="240"/>
      <c r="BK70" s="240"/>
      <c r="BL70" s="240"/>
      <c r="BM70" s="240"/>
      <c r="BN70" s="240"/>
      <c r="BO70" s="240"/>
      <c r="BP70" s="240"/>
      <c r="BQ70" s="237">
        <v>64</v>
      </c>
      <c r="BR70" s="242"/>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29"/>
    </row>
    <row r="71" spans="1:131" ht="26.25" customHeight="1" x14ac:dyDescent="0.15">
      <c r="A71" s="237">
        <v>4</v>
      </c>
      <c r="B71" s="872" t="s">
        <v>593</v>
      </c>
      <c r="C71" s="873"/>
      <c r="D71" s="873"/>
      <c r="E71" s="873"/>
      <c r="F71" s="873"/>
      <c r="G71" s="873"/>
      <c r="H71" s="873"/>
      <c r="I71" s="873"/>
      <c r="J71" s="873"/>
      <c r="K71" s="873"/>
      <c r="L71" s="873"/>
      <c r="M71" s="873"/>
      <c r="N71" s="873"/>
      <c r="O71" s="873"/>
      <c r="P71" s="874"/>
      <c r="Q71" s="875">
        <v>1284</v>
      </c>
      <c r="R71" s="829"/>
      <c r="S71" s="829"/>
      <c r="T71" s="829"/>
      <c r="U71" s="829"/>
      <c r="V71" s="829">
        <v>1271</v>
      </c>
      <c r="W71" s="829"/>
      <c r="X71" s="829"/>
      <c r="Y71" s="829"/>
      <c r="Z71" s="829"/>
      <c r="AA71" s="829">
        <v>13</v>
      </c>
      <c r="AB71" s="829"/>
      <c r="AC71" s="829"/>
      <c r="AD71" s="829"/>
      <c r="AE71" s="829"/>
      <c r="AF71" s="829">
        <v>13</v>
      </c>
      <c r="AG71" s="829"/>
      <c r="AH71" s="829"/>
      <c r="AI71" s="829"/>
      <c r="AJ71" s="829"/>
      <c r="AK71" s="829">
        <v>10</v>
      </c>
      <c r="AL71" s="829"/>
      <c r="AM71" s="829"/>
      <c r="AN71" s="829"/>
      <c r="AO71" s="829"/>
      <c r="AP71" s="829">
        <v>697</v>
      </c>
      <c r="AQ71" s="829"/>
      <c r="AR71" s="829"/>
      <c r="AS71" s="829"/>
      <c r="AT71" s="829"/>
      <c r="AU71" s="829">
        <v>203</v>
      </c>
      <c r="AV71" s="829"/>
      <c r="AW71" s="829"/>
      <c r="AX71" s="829"/>
      <c r="AY71" s="829"/>
      <c r="AZ71" s="831"/>
      <c r="BA71" s="831"/>
      <c r="BB71" s="831"/>
      <c r="BC71" s="831"/>
      <c r="BD71" s="832"/>
      <c r="BE71" s="240"/>
      <c r="BF71" s="240"/>
      <c r="BG71" s="240"/>
      <c r="BH71" s="240"/>
      <c r="BI71" s="240"/>
      <c r="BJ71" s="240"/>
      <c r="BK71" s="240"/>
      <c r="BL71" s="240"/>
      <c r="BM71" s="240"/>
      <c r="BN71" s="240"/>
      <c r="BO71" s="240"/>
      <c r="BP71" s="240"/>
      <c r="BQ71" s="237">
        <v>65</v>
      </c>
      <c r="BR71" s="242"/>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29"/>
    </row>
    <row r="72" spans="1:131" ht="26.25" customHeight="1" x14ac:dyDescent="0.15">
      <c r="A72" s="237">
        <v>5</v>
      </c>
      <c r="B72" s="872" t="s">
        <v>594</v>
      </c>
      <c r="C72" s="873"/>
      <c r="D72" s="873"/>
      <c r="E72" s="873"/>
      <c r="F72" s="873"/>
      <c r="G72" s="873"/>
      <c r="H72" s="873"/>
      <c r="I72" s="873"/>
      <c r="J72" s="873"/>
      <c r="K72" s="873"/>
      <c r="L72" s="873"/>
      <c r="M72" s="873"/>
      <c r="N72" s="873"/>
      <c r="O72" s="873"/>
      <c r="P72" s="874"/>
      <c r="Q72" s="875">
        <v>4846</v>
      </c>
      <c r="R72" s="829"/>
      <c r="S72" s="829"/>
      <c r="T72" s="829"/>
      <c r="U72" s="829"/>
      <c r="V72" s="829">
        <v>4807</v>
      </c>
      <c r="W72" s="829"/>
      <c r="X72" s="829"/>
      <c r="Y72" s="829"/>
      <c r="Z72" s="829"/>
      <c r="AA72" s="829">
        <v>39</v>
      </c>
      <c r="AB72" s="829"/>
      <c r="AC72" s="829"/>
      <c r="AD72" s="829"/>
      <c r="AE72" s="829"/>
      <c r="AF72" s="829">
        <v>16</v>
      </c>
      <c r="AG72" s="829"/>
      <c r="AH72" s="829"/>
      <c r="AI72" s="829"/>
      <c r="AJ72" s="829"/>
      <c r="AK72" s="829">
        <v>217</v>
      </c>
      <c r="AL72" s="829"/>
      <c r="AM72" s="829"/>
      <c r="AN72" s="829"/>
      <c r="AO72" s="829"/>
      <c r="AP72" s="829" t="s">
        <v>606</v>
      </c>
      <c r="AQ72" s="829"/>
      <c r="AR72" s="829"/>
      <c r="AS72" s="829"/>
      <c r="AT72" s="829"/>
      <c r="AU72" s="829" t="s">
        <v>606</v>
      </c>
      <c r="AV72" s="829"/>
      <c r="AW72" s="829"/>
      <c r="AX72" s="829"/>
      <c r="AY72" s="829"/>
      <c r="AZ72" s="831"/>
      <c r="BA72" s="831"/>
      <c r="BB72" s="831"/>
      <c r="BC72" s="831"/>
      <c r="BD72" s="832"/>
      <c r="BE72" s="240"/>
      <c r="BF72" s="240"/>
      <c r="BG72" s="240"/>
      <c r="BH72" s="240"/>
      <c r="BI72" s="240"/>
      <c r="BJ72" s="240"/>
      <c r="BK72" s="240"/>
      <c r="BL72" s="240"/>
      <c r="BM72" s="240"/>
      <c r="BN72" s="240"/>
      <c r="BO72" s="240"/>
      <c r="BP72" s="240"/>
      <c r="BQ72" s="237">
        <v>66</v>
      </c>
      <c r="BR72" s="242"/>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29"/>
    </row>
    <row r="73" spans="1:131" ht="26.25" customHeight="1" x14ac:dyDescent="0.15">
      <c r="A73" s="237">
        <v>6</v>
      </c>
      <c r="B73" s="872" t="s">
        <v>595</v>
      </c>
      <c r="C73" s="873"/>
      <c r="D73" s="873"/>
      <c r="E73" s="873"/>
      <c r="F73" s="873"/>
      <c r="G73" s="873"/>
      <c r="H73" s="873"/>
      <c r="I73" s="873"/>
      <c r="J73" s="873"/>
      <c r="K73" s="873"/>
      <c r="L73" s="873"/>
      <c r="M73" s="873"/>
      <c r="N73" s="873"/>
      <c r="O73" s="873"/>
      <c r="P73" s="874"/>
      <c r="Q73" s="875">
        <v>310</v>
      </c>
      <c r="R73" s="829"/>
      <c r="S73" s="829"/>
      <c r="T73" s="829"/>
      <c r="U73" s="829"/>
      <c r="V73" s="829">
        <v>280</v>
      </c>
      <c r="W73" s="829"/>
      <c r="X73" s="829"/>
      <c r="Y73" s="829"/>
      <c r="Z73" s="829"/>
      <c r="AA73" s="829">
        <v>30</v>
      </c>
      <c r="AB73" s="829"/>
      <c r="AC73" s="829"/>
      <c r="AD73" s="829"/>
      <c r="AE73" s="829"/>
      <c r="AF73" s="829">
        <v>30</v>
      </c>
      <c r="AG73" s="829"/>
      <c r="AH73" s="829"/>
      <c r="AI73" s="829"/>
      <c r="AJ73" s="829"/>
      <c r="AK73" s="829">
        <v>23</v>
      </c>
      <c r="AL73" s="829"/>
      <c r="AM73" s="829"/>
      <c r="AN73" s="829"/>
      <c r="AO73" s="829"/>
      <c r="AP73" s="829" t="s">
        <v>606</v>
      </c>
      <c r="AQ73" s="829"/>
      <c r="AR73" s="829"/>
      <c r="AS73" s="829"/>
      <c r="AT73" s="829"/>
      <c r="AU73" s="829" t="s">
        <v>606</v>
      </c>
      <c r="AV73" s="829"/>
      <c r="AW73" s="829"/>
      <c r="AX73" s="829"/>
      <c r="AY73" s="829"/>
      <c r="AZ73" s="831"/>
      <c r="BA73" s="831"/>
      <c r="BB73" s="831"/>
      <c r="BC73" s="831"/>
      <c r="BD73" s="832"/>
      <c r="BE73" s="240"/>
      <c r="BF73" s="240"/>
      <c r="BG73" s="240"/>
      <c r="BH73" s="240"/>
      <c r="BI73" s="240"/>
      <c r="BJ73" s="240"/>
      <c r="BK73" s="240"/>
      <c r="BL73" s="240"/>
      <c r="BM73" s="240"/>
      <c r="BN73" s="240"/>
      <c r="BO73" s="240"/>
      <c r="BP73" s="240"/>
      <c r="BQ73" s="237">
        <v>67</v>
      </c>
      <c r="BR73" s="242"/>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29"/>
    </row>
    <row r="74" spans="1:131" ht="26.25" customHeight="1" x14ac:dyDescent="0.15">
      <c r="A74" s="237">
        <v>7</v>
      </c>
      <c r="B74" s="872" t="s">
        <v>596</v>
      </c>
      <c r="C74" s="873"/>
      <c r="D74" s="873"/>
      <c r="E74" s="873"/>
      <c r="F74" s="873"/>
      <c r="G74" s="873"/>
      <c r="H74" s="873"/>
      <c r="I74" s="873"/>
      <c r="J74" s="873"/>
      <c r="K74" s="873"/>
      <c r="L74" s="873"/>
      <c r="M74" s="873"/>
      <c r="N74" s="873"/>
      <c r="O74" s="873"/>
      <c r="P74" s="874"/>
      <c r="Q74" s="875">
        <v>118915</v>
      </c>
      <c r="R74" s="829"/>
      <c r="S74" s="829"/>
      <c r="T74" s="829"/>
      <c r="U74" s="829"/>
      <c r="V74" s="829">
        <v>115915</v>
      </c>
      <c r="W74" s="829"/>
      <c r="X74" s="829"/>
      <c r="Y74" s="829"/>
      <c r="Z74" s="829"/>
      <c r="AA74" s="829">
        <v>3000</v>
      </c>
      <c r="AB74" s="829"/>
      <c r="AC74" s="829"/>
      <c r="AD74" s="829"/>
      <c r="AE74" s="829"/>
      <c r="AF74" s="829">
        <v>3000</v>
      </c>
      <c r="AG74" s="829"/>
      <c r="AH74" s="829"/>
      <c r="AI74" s="829"/>
      <c r="AJ74" s="829"/>
      <c r="AK74" s="829" t="s">
        <v>606</v>
      </c>
      <c r="AL74" s="829"/>
      <c r="AM74" s="829"/>
      <c r="AN74" s="829"/>
      <c r="AO74" s="829"/>
      <c r="AP74" s="829" t="s">
        <v>606</v>
      </c>
      <c r="AQ74" s="829"/>
      <c r="AR74" s="829"/>
      <c r="AS74" s="829"/>
      <c r="AT74" s="829"/>
      <c r="AU74" s="829" t="s">
        <v>606</v>
      </c>
      <c r="AV74" s="829"/>
      <c r="AW74" s="829"/>
      <c r="AX74" s="829"/>
      <c r="AY74" s="829"/>
      <c r="AZ74" s="831"/>
      <c r="BA74" s="831"/>
      <c r="BB74" s="831"/>
      <c r="BC74" s="831"/>
      <c r="BD74" s="832"/>
      <c r="BE74" s="240"/>
      <c r="BF74" s="240"/>
      <c r="BG74" s="240"/>
      <c r="BH74" s="240"/>
      <c r="BI74" s="240"/>
      <c r="BJ74" s="240"/>
      <c r="BK74" s="240"/>
      <c r="BL74" s="240"/>
      <c r="BM74" s="240"/>
      <c r="BN74" s="240"/>
      <c r="BO74" s="240"/>
      <c r="BP74" s="240"/>
      <c r="BQ74" s="237">
        <v>68</v>
      </c>
      <c r="BR74" s="242"/>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29"/>
    </row>
    <row r="75" spans="1:131" ht="26.25" customHeight="1" x14ac:dyDescent="0.15">
      <c r="A75" s="237">
        <v>8</v>
      </c>
      <c r="B75" s="872"/>
      <c r="C75" s="873"/>
      <c r="D75" s="873"/>
      <c r="E75" s="873"/>
      <c r="F75" s="873"/>
      <c r="G75" s="873"/>
      <c r="H75" s="873"/>
      <c r="I75" s="873"/>
      <c r="J75" s="873"/>
      <c r="K75" s="873"/>
      <c r="L75" s="873"/>
      <c r="M75" s="873"/>
      <c r="N75" s="873"/>
      <c r="O75" s="873"/>
      <c r="P75" s="874"/>
      <c r="Q75" s="876"/>
      <c r="R75" s="877"/>
      <c r="S75" s="877"/>
      <c r="T75" s="877"/>
      <c r="U75" s="833"/>
      <c r="V75" s="878"/>
      <c r="W75" s="877"/>
      <c r="X75" s="877"/>
      <c r="Y75" s="877"/>
      <c r="Z75" s="833"/>
      <c r="AA75" s="878"/>
      <c r="AB75" s="877"/>
      <c r="AC75" s="877"/>
      <c r="AD75" s="877"/>
      <c r="AE75" s="833"/>
      <c r="AF75" s="878"/>
      <c r="AG75" s="877"/>
      <c r="AH75" s="877"/>
      <c r="AI75" s="877"/>
      <c r="AJ75" s="833"/>
      <c r="AK75" s="878"/>
      <c r="AL75" s="877"/>
      <c r="AM75" s="877"/>
      <c r="AN75" s="877"/>
      <c r="AO75" s="833"/>
      <c r="AP75" s="878"/>
      <c r="AQ75" s="877"/>
      <c r="AR75" s="877"/>
      <c r="AS75" s="877"/>
      <c r="AT75" s="833"/>
      <c r="AU75" s="878"/>
      <c r="AV75" s="877"/>
      <c r="AW75" s="877"/>
      <c r="AX75" s="877"/>
      <c r="AY75" s="833"/>
      <c r="AZ75" s="831"/>
      <c r="BA75" s="831"/>
      <c r="BB75" s="831"/>
      <c r="BC75" s="831"/>
      <c r="BD75" s="832"/>
      <c r="BE75" s="240"/>
      <c r="BF75" s="240"/>
      <c r="BG75" s="240"/>
      <c r="BH75" s="240"/>
      <c r="BI75" s="240"/>
      <c r="BJ75" s="240"/>
      <c r="BK75" s="240"/>
      <c r="BL75" s="240"/>
      <c r="BM75" s="240"/>
      <c r="BN75" s="240"/>
      <c r="BO75" s="240"/>
      <c r="BP75" s="240"/>
      <c r="BQ75" s="237">
        <v>69</v>
      </c>
      <c r="BR75" s="242"/>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29"/>
    </row>
    <row r="76" spans="1:131" ht="26.25" customHeight="1" x14ac:dyDescent="0.15">
      <c r="A76" s="237">
        <v>9</v>
      </c>
      <c r="B76" s="872"/>
      <c r="C76" s="873"/>
      <c r="D76" s="873"/>
      <c r="E76" s="873"/>
      <c r="F76" s="873"/>
      <c r="G76" s="873"/>
      <c r="H76" s="873"/>
      <c r="I76" s="873"/>
      <c r="J76" s="873"/>
      <c r="K76" s="873"/>
      <c r="L76" s="873"/>
      <c r="M76" s="873"/>
      <c r="N76" s="873"/>
      <c r="O76" s="873"/>
      <c r="P76" s="874"/>
      <c r="Q76" s="876"/>
      <c r="R76" s="877"/>
      <c r="S76" s="877"/>
      <c r="T76" s="877"/>
      <c r="U76" s="833"/>
      <c r="V76" s="878"/>
      <c r="W76" s="877"/>
      <c r="X76" s="877"/>
      <c r="Y76" s="877"/>
      <c r="Z76" s="833"/>
      <c r="AA76" s="878"/>
      <c r="AB76" s="877"/>
      <c r="AC76" s="877"/>
      <c r="AD76" s="877"/>
      <c r="AE76" s="833"/>
      <c r="AF76" s="878"/>
      <c r="AG76" s="877"/>
      <c r="AH76" s="877"/>
      <c r="AI76" s="877"/>
      <c r="AJ76" s="833"/>
      <c r="AK76" s="878"/>
      <c r="AL76" s="877"/>
      <c r="AM76" s="877"/>
      <c r="AN76" s="877"/>
      <c r="AO76" s="833"/>
      <c r="AP76" s="878"/>
      <c r="AQ76" s="877"/>
      <c r="AR76" s="877"/>
      <c r="AS76" s="877"/>
      <c r="AT76" s="833"/>
      <c r="AU76" s="878"/>
      <c r="AV76" s="877"/>
      <c r="AW76" s="877"/>
      <c r="AX76" s="877"/>
      <c r="AY76" s="833"/>
      <c r="AZ76" s="831"/>
      <c r="BA76" s="831"/>
      <c r="BB76" s="831"/>
      <c r="BC76" s="831"/>
      <c r="BD76" s="832"/>
      <c r="BE76" s="240"/>
      <c r="BF76" s="240"/>
      <c r="BG76" s="240"/>
      <c r="BH76" s="240"/>
      <c r="BI76" s="240"/>
      <c r="BJ76" s="240"/>
      <c r="BK76" s="240"/>
      <c r="BL76" s="240"/>
      <c r="BM76" s="240"/>
      <c r="BN76" s="240"/>
      <c r="BO76" s="240"/>
      <c r="BP76" s="240"/>
      <c r="BQ76" s="237">
        <v>70</v>
      </c>
      <c r="BR76" s="242"/>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29"/>
    </row>
    <row r="77" spans="1:131" ht="26.25" customHeight="1" x14ac:dyDescent="0.15">
      <c r="A77" s="237">
        <v>10</v>
      </c>
      <c r="B77" s="872"/>
      <c r="C77" s="873"/>
      <c r="D77" s="873"/>
      <c r="E77" s="873"/>
      <c r="F77" s="873"/>
      <c r="G77" s="873"/>
      <c r="H77" s="873"/>
      <c r="I77" s="873"/>
      <c r="J77" s="873"/>
      <c r="K77" s="873"/>
      <c r="L77" s="873"/>
      <c r="M77" s="873"/>
      <c r="N77" s="873"/>
      <c r="O77" s="873"/>
      <c r="P77" s="874"/>
      <c r="Q77" s="876"/>
      <c r="R77" s="877"/>
      <c r="S77" s="877"/>
      <c r="T77" s="877"/>
      <c r="U77" s="833"/>
      <c r="V77" s="878"/>
      <c r="W77" s="877"/>
      <c r="X77" s="877"/>
      <c r="Y77" s="877"/>
      <c r="Z77" s="833"/>
      <c r="AA77" s="878"/>
      <c r="AB77" s="877"/>
      <c r="AC77" s="877"/>
      <c r="AD77" s="877"/>
      <c r="AE77" s="833"/>
      <c r="AF77" s="878"/>
      <c r="AG77" s="877"/>
      <c r="AH77" s="877"/>
      <c r="AI77" s="877"/>
      <c r="AJ77" s="833"/>
      <c r="AK77" s="878"/>
      <c r="AL77" s="877"/>
      <c r="AM77" s="877"/>
      <c r="AN77" s="877"/>
      <c r="AO77" s="833"/>
      <c r="AP77" s="878"/>
      <c r="AQ77" s="877"/>
      <c r="AR77" s="877"/>
      <c r="AS77" s="877"/>
      <c r="AT77" s="833"/>
      <c r="AU77" s="878"/>
      <c r="AV77" s="877"/>
      <c r="AW77" s="877"/>
      <c r="AX77" s="877"/>
      <c r="AY77" s="833"/>
      <c r="AZ77" s="831"/>
      <c r="BA77" s="831"/>
      <c r="BB77" s="831"/>
      <c r="BC77" s="831"/>
      <c r="BD77" s="832"/>
      <c r="BE77" s="240"/>
      <c r="BF77" s="240"/>
      <c r="BG77" s="240"/>
      <c r="BH77" s="240"/>
      <c r="BI77" s="240"/>
      <c r="BJ77" s="240"/>
      <c r="BK77" s="240"/>
      <c r="BL77" s="240"/>
      <c r="BM77" s="240"/>
      <c r="BN77" s="240"/>
      <c r="BO77" s="240"/>
      <c r="BP77" s="240"/>
      <c r="BQ77" s="237">
        <v>71</v>
      </c>
      <c r="BR77" s="242"/>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29"/>
    </row>
    <row r="78" spans="1:131" ht="26.25" customHeight="1" x14ac:dyDescent="0.15">
      <c r="A78" s="237">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1"/>
      <c r="BA78" s="831"/>
      <c r="BB78" s="831"/>
      <c r="BC78" s="831"/>
      <c r="BD78" s="832"/>
      <c r="BE78" s="240"/>
      <c r="BF78" s="240"/>
      <c r="BG78" s="240"/>
      <c r="BH78" s="240"/>
      <c r="BI78" s="240"/>
      <c r="BJ78" s="229"/>
      <c r="BK78" s="229"/>
      <c r="BL78" s="229"/>
      <c r="BM78" s="229"/>
      <c r="BN78" s="229"/>
      <c r="BO78" s="240"/>
      <c r="BP78" s="240"/>
      <c r="BQ78" s="237">
        <v>72</v>
      </c>
      <c r="BR78" s="242"/>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29"/>
    </row>
    <row r="79" spans="1:131" ht="26.25" customHeight="1" x14ac:dyDescent="0.15">
      <c r="A79" s="237">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1"/>
      <c r="BA79" s="831"/>
      <c r="BB79" s="831"/>
      <c r="BC79" s="831"/>
      <c r="BD79" s="832"/>
      <c r="BE79" s="240"/>
      <c r="BF79" s="240"/>
      <c r="BG79" s="240"/>
      <c r="BH79" s="240"/>
      <c r="BI79" s="240"/>
      <c r="BJ79" s="229"/>
      <c r="BK79" s="229"/>
      <c r="BL79" s="229"/>
      <c r="BM79" s="229"/>
      <c r="BN79" s="229"/>
      <c r="BO79" s="240"/>
      <c r="BP79" s="240"/>
      <c r="BQ79" s="237">
        <v>73</v>
      </c>
      <c r="BR79" s="242"/>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29"/>
    </row>
    <row r="80" spans="1:131" ht="26.25" customHeight="1" x14ac:dyDescent="0.15">
      <c r="A80" s="237">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1"/>
      <c r="BA80" s="831"/>
      <c r="BB80" s="831"/>
      <c r="BC80" s="831"/>
      <c r="BD80" s="832"/>
      <c r="BE80" s="240"/>
      <c r="BF80" s="240"/>
      <c r="BG80" s="240"/>
      <c r="BH80" s="240"/>
      <c r="BI80" s="240"/>
      <c r="BJ80" s="240"/>
      <c r="BK80" s="240"/>
      <c r="BL80" s="240"/>
      <c r="BM80" s="240"/>
      <c r="BN80" s="240"/>
      <c r="BO80" s="240"/>
      <c r="BP80" s="240"/>
      <c r="BQ80" s="237">
        <v>74</v>
      </c>
      <c r="BR80" s="242"/>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29"/>
    </row>
    <row r="81" spans="1:131" ht="26.25" customHeight="1" x14ac:dyDescent="0.15">
      <c r="A81" s="237">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1"/>
      <c r="BA81" s="831"/>
      <c r="BB81" s="831"/>
      <c r="BC81" s="831"/>
      <c r="BD81" s="832"/>
      <c r="BE81" s="240"/>
      <c r="BF81" s="240"/>
      <c r="BG81" s="240"/>
      <c r="BH81" s="240"/>
      <c r="BI81" s="240"/>
      <c r="BJ81" s="240"/>
      <c r="BK81" s="240"/>
      <c r="BL81" s="240"/>
      <c r="BM81" s="240"/>
      <c r="BN81" s="240"/>
      <c r="BO81" s="240"/>
      <c r="BP81" s="240"/>
      <c r="BQ81" s="237">
        <v>75</v>
      </c>
      <c r="BR81" s="242"/>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29"/>
    </row>
    <row r="82" spans="1:131" ht="26.25" customHeight="1" x14ac:dyDescent="0.15">
      <c r="A82" s="237">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1"/>
      <c r="BA82" s="831"/>
      <c r="BB82" s="831"/>
      <c r="BC82" s="831"/>
      <c r="BD82" s="832"/>
      <c r="BE82" s="240"/>
      <c r="BF82" s="240"/>
      <c r="BG82" s="240"/>
      <c r="BH82" s="240"/>
      <c r="BI82" s="240"/>
      <c r="BJ82" s="240"/>
      <c r="BK82" s="240"/>
      <c r="BL82" s="240"/>
      <c r="BM82" s="240"/>
      <c r="BN82" s="240"/>
      <c r="BO82" s="240"/>
      <c r="BP82" s="240"/>
      <c r="BQ82" s="237">
        <v>76</v>
      </c>
      <c r="BR82" s="242"/>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29"/>
    </row>
    <row r="83" spans="1:131" ht="26.25" customHeight="1" x14ac:dyDescent="0.15">
      <c r="A83" s="237">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1"/>
      <c r="BA83" s="831"/>
      <c r="BB83" s="831"/>
      <c r="BC83" s="831"/>
      <c r="BD83" s="832"/>
      <c r="BE83" s="240"/>
      <c r="BF83" s="240"/>
      <c r="BG83" s="240"/>
      <c r="BH83" s="240"/>
      <c r="BI83" s="240"/>
      <c r="BJ83" s="240"/>
      <c r="BK83" s="240"/>
      <c r="BL83" s="240"/>
      <c r="BM83" s="240"/>
      <c r="BN83" s="240"/>
      <c r="BO83" s="240"/>
      <c r="BP83" s="240"/>
      <c r="BQ83" s="237">
        <v>77</v>
      </c>
      <c r="BR83" s="242"/>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29"/>
    </row>
    <row r="84" spans="1:131" ht="26.25" customHeight="1" x14ac:dyDescent="0.15">
      <c r="A84" s="237">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1"/>
      <c r="BA84" s="831"/>
      <c r="BB84" s="831"/>
      <c r="BC84" s="831"/>
      <c r="BD84" s="832"/>
      <c r="BE84" s="240"/>
      <c r="BF84" s="240"/>
      <c r="BG84" s="240"/>
      <c r="BH84" s="240"/>
      <c r="BI84" s="240"/>
      <c r="BJ84" s="240"/>
      <c r="BK84" s="240"/>
      <c r="BL84" s="240"/>
      <c r="BM84" s="240"/>
      <c r="BN84" s="240"/>
      <c r="BO84" s="240"/>
      <c r="BP84" s="240"/>
      <c r="BQ84" s="237">
        <v>78</v>
      </c>
      <c r="BR84" s="242"/>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29"/>
    </row>
    <row r="85" spans="1:131" ht="26.25" customHeight="1" x14ac:dyDescent="0.15">
      <c r="A85" s="237">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1"/>
      <c r="BA85" s="831"/>
      <c r="BB85" s="831"/>
      <c r="BC85" s="831"/>
      <c r="BD85" s="832"/>
      <c r="BE85" s="240"/>
      <c r="BF85" s="240"/>
      <c r="BG85" s="240"/>
      <c r="BH85" s="240"/>
      <c r="BI85" s="240"/>
      <c r="BJ85" s="240"/>
      <c r="BK85" s="240"/>
      <c r="BL85" s="240"/>
      <c r="BM85" s="240"/>
      <c r="BN85" s="240"/>
      <c r="BO85" s="240"/>
      <c r="BP85" s="240"/>
      <c r="BQ85" s="237">
        <v>79</v>
      </c>
      <c r="BR85" s="242"/>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29"/>
    </row>
    <row r="86" spans="1:131" ht="26.25" customHeight="1" x14ac:dyDescent="0.15">
      <c r="A86" s="237">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1"/>
      <c r="BA86" s="831"/>
      <c r="BB86" s="831"/>
      <c r="BC86" s="831"/>
      <c r="BD86" s="832"/>
      <c r="BE86" s="240"/>
      <c r="BF86" s="240"/>
      <c r="BG86" s="240"/>
      <c r="BH86" s="240"/>
      <c r="BI86" s="240"/>
      <c r="BJ86" s="240"/>
      <c r="BK86" s="240"/>
      <c r="BL86" s="240"/>
      <c r="BM86" s="240"/>
      <c r="BN86" s="240"/>
      <c r="BO86" s="240"/>
      <c r="BP86" s="240"/>
      <c r="BQ86" s="237">
        <v>80</v>
      </c>
      <c r="BR86" s="242"/>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29"/>
    </row>
    <row r="87" spans="1:131" ht="26.25" customHeight="1" x14ac:dyDescent="0.15">
      <c r="A87" s="243">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0"/>
      <c r="BF87" s="240"/>
      <c r="BG87" s="240"/>
      <c r="BH87" s="240"/>
      <c r="BI87" s="240"/>
      <c r="BJ87" s="240"/>
      <c r="BK87" s="240"/>
      <c r="BL87" s="240"/>
      <c r="BM87" s="240"/>
      <c r="BN87" s="240"/>
      <c r="BO87" s="240"/>
      <c r="BP87" s="240"/>
      <c r="BQ87" s="237">
        <v>81</v>
      </c>
      <c r="BR87" s="242"/>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29"/>
    </row>
    <row r="88" spans="1:131" ht="26.25" customHeight="1" thickBot="1" x14ac:dyDescent="0.2">
      <c r="A88" s="239" t="s">
        <v>392</v>
      </c>
      <c r="B88" s="788" t="s">
        <v>423</v>
      </c>
      <c r="C88" s="789"/>
      <c r="D88" s="789"/>
      <c r="E88" s="789"/>
      <c r="F88" s="789"/>
      <c r="G88" s="789"/>
      <c r="H88" s="789"/>
      <c r="I88" s="789"/>
      <c r="J88" s="789"/>
      <c r="K88" s="789"/>
      <c r="L88" s="789"/>
      <c r="M88" s="789"/>
      <c r="N88" s="789"/>
      <c r="O88" s="789"/>
      <c r="P88" s="790"/>
      <c r="Q88" s="839"/>
      <c r="R88" s="840"/>
      <c r="S88" s="840"/>
      <c r="T88" s="840"/>
      <c r="U88" s="840"/>
      <c r="V88" s="840"/>
      <c r="W88" s="840"/>
      <c r="X88" s="840"/>
      <c r="Y88" s="840"/>
      <c r="Z88" s="840"/>
      <c r="AA88" s="840"/>
      <c r="AB88" s="840"/>
      <c r="AC88" s="840"/>
      <c r="AD88" s="840"/>
      <c r="AE88" s="840"/>
      <c r="AF88" s="843">
        <v>5899</v>
      </c>
      <c r="AG88" s="843"/>
      <c r="AH88" s="843"/>
      <c r="AI88" s="843"/>
      <c r="AJ88" s="843"/>
      <c r="AK88" s="840"/>
      <c r="AL88" s="840"/>
      <c r="AM88" s="840"/>
      <c r="AN88" s="840"/>
      <c r="AO88" s="840"/>
      <c r="AP88" s="843">
        <v>1234</v>
      </c>
      <c r="AQ88" s="843"/>
      <c r="AR88" s="843"/>
      <c r="AS88" s="843"/>
      <c r="AT88" s="843"/>
      <c r="AU88" s="843">
        <v>464</v>
      </c>
      <c r="AV88" s="843"/>
      <c r="AW88" s="843"/>
      <c r="AX88" s="843"/>
      <c r="AY88" s="843"/>
      <c r="AZ88" s="848"/>
      <c r="BA88" s="848"/>
      <c r="BB88" s="848"/>
      <c r="BC88" s="848"/>
      <c r="BD88" s="849"/>
      <c r="BE88" s="240"/>
      <c r="BF88" s="240"/>
      <c r="BG88" s="240"/>
      <c r="BH88" s="240"/>
      <c r="BI88" s="240"/>
      <c r="BJ88" s="240"/>
      <c r="BK88" s="240"/>
      <c r="BL88" s="240"/>
      <c r="BM88" s="240"/>
      <c r="BN88" s="240"/>
      <c r="BO88" s="240"/>
      <c r="BP88" s="240"/>
      <c r="BQ88" s="237">
        <v>82</v>
      </c>
      <c r="BR88" s="242"/>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392</v>
      </c>
      <c r="BR102" s="788" t="s">
        <v>424</v>
      </c>
      <c r="BS102" s="789"/>
      <c r="BT102" s="789"/>
      <c r="BU102" s="789"/>
      <c r="BV102" s="789"/>
      <c r="BW102" s="789"/>
      <c r="BX102" s="789"/>
      <c r="BY102" s="789"/>
      <c r="BZ102" s="789"/>
      <c r="CA102" s="789"/>
      <c r="CB102" s="789"/>
      <c r="CC102" s="789"/>
      <c r="CD102" s="789"/>
      <c r="CE102" s="789"/>
      <c r="CF102" s="789"/>
      <c r="CG102" s="790"/>
      <c r="CH102" s="886"/>
      <c r="CI102" s="887"/>
      <c r="CJ102" s="887"/>
      <c r="CK102" s="887"/>
      <c r="CL102" s="888"/>
      <c r="CM102" s="886"/>
      <c r="CN102" s="887"/>
      <c r="CO102" s="887"/>
      <c r="CP102" s="887"/>
      <c r="CQ102" s="888"/>
      <c r="CR102" s="889">
        <v>364</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8"/>
      <c r="DW102" s="789"/>
      <c r="DX102" s="789"/>
      <c r="DY102" s="789"/>
      <c r="DZ102" s="913"/>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4" t="s">
        <v>425</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5" t="s">
        <v>426</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427</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428</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16" t="s">
        <v>429</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430</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29" customFormat="1" ht="26.25" customHeight="1" x14ac:dyDescent="0.15">
      <c r="A109" s="911" t="s">
        <v>431</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432</v>
      </c>
      <c r="AB109" s="892"/>
      <c r="AC109" s="892"/>
      <c r="AD109" s="892"/>
      <c r="AE109" s="893"/>
      <c r="AF109" s="891" t="s">
        <v>433</v>
      </c>
      <c r="AG109" s="892"/>
      <c r="AH109" s="892"/>
      <c r="AI109" s="892"/>
      <c r="AJ109" s="893"/>
      <c r="AK109" s="891" t="s">
        <v>309</v>
      </c>
      <c r="AL109" s="892"/>
      <c r="AM109" s="892"/>
      <c r="AN109" s="892"/>
      <c r="AO109" s="893"/>
      <c r="AP109" s="891" t="s">
        <v>434</v>
      </c>
      <c r="AQ109" s="892"/>
      <c r="AR109" s="892"/>
      <c r="AS109" s="892"/>
      <c r="AT109" s="894"/>
      <c r="AU109" s="911" t="s">
        <v>431</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432</v>
      </c>
      <c r="BR109" s="892"/>
      <c r="BS109" s="892"/>
      <c r="BT109" s="892"/>
      <c r="BU109" s="893"/>
      <c r="BV109" s="891" t="s">
        <v>433</v>
      </c>
      <c r="BW109" s="892"/>
      <c r="BX109" s="892"/>
      <c r="BY109" s="892"/>
      <c r="BZ109" s="893"/>
      <c r="CA109" s="891" t="s">
        <v>309</v>
      </c>
      <c r="CB109" s="892"/>
      <c r="CC109" s="892"/>
      <c r="CD109" s="892"/>
      <c r="CE109" s="893"/>
      <c r="CF109" s="912" t="s">
        <v>434</v>
      </c>
      <c r="CG109" s="912"/>
      <c r="CH109" s="912"/>
      <c r="CI109" s="912"/>
      <c r="CJ109" s="912"/>
      <c r="CK109" s="891" t="s">
        <v>435</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432</v>
      </c>
      <c r="DH109" s="892"/>
      <c r="DI109" s="892"/>
      <c r="DJ109" s="892"/>
      <c r="DK109" s="893"/>
      <c r="DL109" s="891" t="s">
        <v>433</v>
      </c>
      <c r="DM109" s="892"/>
      <c r="DN109" s="892"/>
      <c r="DO109" s="892"/>
      <c r="DP109" s="893"/>
      <c r="DQ109" s="891" t="s">
        <v>309</v>
      </c>
      <c r="DR109" s="892"/>
      <c r="DS109" s="892"/>
      <c r="DT109" s="892"/>
      <c r="DU109" s="893"/>
      <c r="DV109" s="891" t="s">
        <v>434</v>
      </c>
      <c r="DW109" s="892"/>
      <c r="DX109" s="892"/>
      <c r="DY109" s="892"/>
      <c r="DZ109" s="894"/>
    </row>
    <row r="110" spans="1:131" s="229" customFormat="1" ht="26.25" customHeight="1" x14ac:dyDescent="0.15">
      <c r="A110" s="895" t="s">
        <v>436</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1610807</v>
      </c>
      <c r="AB110" s="899"/>
      <c r="AC110" s="899"/>
      <c r="AD110" s="899"/>
      <c r="AE110" s="900"/>
      <c r="AF110" s="901">
        <v>1494750</v>
      </c>
      <c r="AG110" s="899"/>
      <c r="AH110" s="899"/>
      <c r="AI110" s="899"/>
      <c r="AJ110" s="900"/>
      <c r="AK110" s="901">
        <v>1530250</v>
      </c>
      <c r="AL110" s="899"/>
      <c r="AM110" s="899"/>
      <c r="AN110" s="899"/>
      <c r="AO110" s="900"/>
      <c r="AP110" s="902">
        <v>28</v>
      </c>
      <c r="AQ110" s="903"/>
      <c r="AR110" s="903"/>
      <c r="AS110" s="903"/>
      <c r="AT110" s="904"/>
      <c r="AU110" s="905" t="s">
        <v>75</v>
      </c>
      <c r="AV110" s="906"/>
      <c r="AW110" s="906"/>
      <c r="AX110" s="906"/>
      <c r="AY110" s="906"/>
      <c r="AZ110" s="928" t="s">
        <v>437</v>
      </c>
      <c r="BA110" s="896"/>
      <c r="BB110" s="896"/>
      <c r="BC110" s="896"/>
      <c r="BD110" s="896"/>
      <c r="BE110" s="896"/>
      <c r="BF110" s="896"/>
      <c r="BG110" s="896"/>
      <c r="BH110" s="896"/>
      <c r="BI110" s="896"/>
      <c r="BJ110" s="896"/>
      <c r="BK110" s="896"/>
      <c r="BL110" s="896"/>
      <c r="BM110" s="896"/>
      <c r="BN110" s="896"/>
      <c r="BO110" s="896"/>
      <c r="BP110" s="897"/>
      <c r="BQ110" s="929">
        <v>13254515</v>
      </c>
      <c r="BR110" s="930"/>
      <c r="BS110" s="930"/>
      <c r="BT110" s="930"/>
      <c r="BU110" s="930"/>
      <c r="BV110" s="930">
        <v>13466993</v>
      </c>
      <c r="BW110" s="930"/>
      <c r="BX110" s="930"/>
      <c r="BY110" s="930"/>
      <c r="BZ110" s="930"/>
      <c r="CA110" s="930">
        <v>13737279</v>
      </c>
      <c r="CB110" s="930"/>
      <c r="CC110" s="930"/>
      <c r="CD110" s="930"/>
      <c r="CE110" s="930"/>
      <c r="CF110" s="943">
        <v>251.1</v>
      </c>
      <c r="CG110" s="944"/>
      <c r="CH110" s="944"/>
      <c r="CI110" s="944"/>
      <c r="CJ110" s="944"/>
      <c r="CK110" s="945" t="s">
        <v>438</v>
      </c>
      <c r="CL110" s="946"/>
      <c r="CM110" s="928" t="s">
        <v>439</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131</v>
      </c>
      <c r="DH110" s="930"/>
      <c r="DI110" s="930"/>
      <c r="DJ110" s="930"/>
      <c r="DK110" s="930"/>
      <c r="DL110" s="930" t="s">
        <v>440</v>
      </c>
      <c r="DM110" s="930"/>
      <c r="DN110" s="930"/>
      <c r="DO110" s="930"/>
      <c r="DP110" s="930"/>
      <c r="DQ110" s="930" t="s">
        <v>441</v>
      </c>
      <c r="DR110" s="930"/>
      <c r="DS110" s="930"/>
      <c r="DT110" s="930"/>
      <c r="DU110" s="930"/>
      <c r="DV110" s="931" t="s">
        <v>440</v>
      </c>
      <c r="DW110" s="931"/>
      <c r="DX110" s="931"/>
      <c r="DY110" s="931"/>
      <c r="DZ110" s="932"/>
    </row>
    <row r="111" spans="1:131" s="229" customFormat="1" ht="26.25" customHeight="1" x14ac:dyDescent="0.15">
      <c r="A111" s="933" t="s">
        <v>442</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440</v>
      </c>
      <c r="AB111" s="937"/>
      <c r="AC111" s="937"/>
      <c r="AD111" s="937"/>
      <c r="AE111" s="938"/>
      <c r="AF111" s="939" t="s">
        <v>131</v>
      </c>
      <c r="AG111" s="937"/>
      <c r="AH111" s="937"/>
      <c r="AI111" s="937"/>
      <c r="AJ111" s="938"/>
      <c r="AK111" s="939" t="s">
        <v>394</v>
      </c>
      <c r="AL111" s="937"/>
      <c r="AM111" s="937"/>
      <c r="AN111" s="937"/>
      <c r="AO111" s="938"/>
      <c r="AP111" s="940" t="s">
        <v>131</v>
      </c>
      <c r="AQ111" s="941"/>
      <c r="AR111" s="941"/>
      <c r="AS111" s="941"/>
      <c r="AT111" s="942"/>
      <c r="AU111" s="907"/>
      <c r="AV111" s="908"/>
      <c r="AW111" s="908"/>
      <c r="AX111" s="908"/>
      <c r="AY111" s="908"/>
      <c r="AZ111" s="921" t="s">
        <v>443</v>
      </c>
      <c r="BA111" s="922"/>
      <c r="BB111" s="922"/>
      <c r="BC111" s="922"/>
      <c r="BD111" s="922"/>
      <c r="BE111" s="922"/>
      <c r="BF111" s="922"/>
      <c r="BG111" s="922"/>
      <c r="BH111" s="922"/>
      <c r="BI111" s="922"/>
      <c r="BJ111" s="922"/>
      <c r="BK111" s="922"/>
      <c r="BL111" s="922"/>
      <c r="BM111" s="922"/>
      <c r="BN111" s="922"/>
      <c r="BO111" s="922"/>
      <c r="BP111" s="923"/>
      <c r="BQ111" s="924">
        <v>29520</v>
      </c>
      <c r="BR111" s="925"/>
      <c r="BS111" s="925"/>
      <c r="BT111" s="925"/>
      <c r="BU111" s="925"/>
      <c r="BV111" s="925">
        <v>24852</v>
      </c>
      <c r="BW111" s="925"/>
      <c r="BX111" s="925"/>
      <c r="BY111" s="925"/>
      <c r="BZ111" s="925"/>
      <c r="CA111" s="925">
        <v>20111</v>
      </c>
      <c r="CB111" s="925"/>
      <c r="CC111" s="925"/>
      <c r="CD111" s="925"/>
      <c r="CE111" s="925"/>
      <c r="CF111" s="919">
        <v>0.4</v>
      </c>
      <c r="CG111" s="920"/>
      <c r="CH111" s="920"/>
      <c r="CI111" s="920"/>
      <c r="CJ111" s="920"/>
      <c r="CK111" s="947"/>
      <c r="CL111" s="948"/>
      <c r="CM111" s="921" t="s">
        <v>444</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394</v>
      </c>
      <c r="DH111" s="925"/>
      <c r="DI111" s="925"/>
      <c r="DJ111" s="925"/>
      <c r="DK111" s="925"/>
      <c r="DL111" s="925" t="s">
        <v>441</v>
      </c>
      <c r="DM111" s="925"/>
      <c r="DN111" s="925"/>
      <c r="DO111" s="925"/>
      <c r="DP111" s="925"/>
      <c r="DQ111" s="925" t="s">
        <v>440</v>
      </c>
      <c r="DR111" s="925"/>
      <c r="DS111" s="925"/>
      <c r="DT111" s="925"/>
      <c r="DU111" s="925"/>
      <c r="DV111" s="926" t="s">
        <v>440</v>
      </c>
      <c r="DW111" s="926"/>
      <c r="DX111" s="926"/>
      <c r="DY111" s="926"/>
      <c r="DZ111" s="927"/>
    </row>
    <row r="112" spans="1:131" s="229" customFormat="1" ht="26.25" customHeight="1" x14ac:dyDescent="0.15">
      <c r="A112" s="951" t="s">
        <v>445</v>
      </c>
      <c r="B112" s="952"/>
      <c r="C112" s="922" t="s">
        <v>446</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394</v>
      </c>
      <c r="AB112" s="958"/>
      <c r="AC112" s="958"/>
      <c r="AD112" s="958"/>
      <c r="AE112" s="959"/>
      <c r="AF112" s="960" t="s">
        <v>394</v>
      </c>
      <c r="AG112" s="958"/>
      <c r="AH112" s="958"/>
      <c r="AI112" s="958"/>
      <c r="AJ112" s="959"/>
      <c r="AK112" s="960" t="s">
        <v>440</v>
      </c>
      <c r="AL112" s="958"/>
      <c r="AM112" s="958"/>
      <c r="AN112" s="958"/>
      <c r="AO112" s="959"/>
      <c r="AP112" s="961" t="s">
        <v>394</v>
      </c>
      <c r="AQ112" s="962"/>
      <c r="AR112" s="962"/>
      <c r="AS112" s="962"/>
      <c r="AT112" s="963"/>
      <c r="AU112" s="907"/>
      <c r="AV112" s="908"/>
      <c r="AW112" s="908"/>
      <c r="AX112" s="908"/>
      <c r="AY112" s="908"/>
      <c r="AZ112" s="921" t="s">
        <v>447</v>
      </c>
      <c r="BA112" s="922"/>
      <c r="BB112" s="922"/>
      <c r="BC112" s="922"/>
      <c r="BD112" s="922"/>
      <c r="BE112" s="922"/>
      <c r="BF112" s="922"/>
      <c r="BG112" s="922"/>
      <c r="BH112" s="922"/>
      <c r="BI112" s="922"/>
      <c r="BJ112" s="922"/>
      <c r="BK112" s="922"/>
      <c r="BL112" s="922"/>
      <c r="BM112" s="922"/>
      <c r="BN112" s="922"/>
      <c r="BO112" s="922"/>
      <c r="BP112" s="923"/>
      <c r="BQ112" s="924">
        <v>7111701</v>
      </c>
      <c r="BR112" s="925"/>
      <c r="BS112" s="925"/>
      <c r="BT112" s="925"/>
      <c r="BU112" s="925"/>
      <c r="BV112" s="925">
        <v>6909175</v>
      </c>
      <c r="BW112" s="925"/>
      <c r="BX112" s="925"/>
      <c r="BY112" s="925"/>
      <c r="BZ112" s="925"/>
      <c r="CA112" s="925">
        <v>6464623</v>
      </c>
      <c r="CB112" s="925"/>
      <c r="CC112" s="925"/>
      <c r="CD112" s="925"/>
      <c r="CE112" s="925"/>
      <c r="CF112" s="919">
        <v>118.2</v>
      </c>
      <c r="CG112" s="920"/>
      <c r="CH112" s="920"/>
      <c r="CI112" s="920"/>
      <c r="CJ112" s="920"/>
      <c r="CK112" s="947"/>
      <c r="CL112" s="948"/>
      <c r="CM112" s="921" t="s">
        <v>448</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394</v>
      </c>
      <c r="DH112" s="925"/>
      <c r="DI112" s="925"/>
      <c r="DJ112" s="925"/>
      <c r="DK112" s="925"/>
      <c r="DL112" s="925" t="s">
        <v>441</v>
      </c>
      <c r="DM112" s="925"/>
      <c r="DN112" s="925"/>
      <c r="DO112" s="925"/>
      <c r="DP112" s="925"/>
      <c r="DQ112" s="925" t="s">
        <v>394</v>
      </c>
      <c r="DR112" s="925"/>
      <c r="DS112" s="925"/>
      <c r="DT112" s="925"/>
      <c r="DU112" s="925"/>
      <c r="DV112" s="926" t="s">
        <v>441</v>
      </c>
      <c r="DW112" s="926"/>
      <c r="DX112" s="926"/>
      <c r="DY112" s="926"/>
      <c r="DZ112" s="927"/>
    </row>
    <row r="113" spans="1:130" s="229" customFormat="1" ht="26.25" customHeight="1" x14ac:dyDescent="0.15">
      <c r="A113" s="953"/>
      <c r="B113" s="954"/>
      <c r="C113" s="922" t="s">
        <v>449</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735415</v>
      </c>
      <c r="AB113" s="937"/>
      <c r="AC113" s="937"/>
      <c r="AD113" s="937"/>
      <c r="AE113" s="938"/>
      <c r="AF113" s="939">
        <v>739185</v>
      </c>
      <c r="AG113" s="937"/>
      <c r="AH113" s="937"/>
      <c r="AI113" s="937"/>
      <c r="AJ113" s="938"/>
      <c r="AK113" s="939">
        <v>725725</v>
      </c>
      <c r="AL113" s="937"/>
      <c r="AM113" s="937"/>
      <c r="AN113" s="937"/>
      <c r="AO113" s="938"/>
      <c r="AP113" s="940">
        <v>13.3</v>
      </c>
      <c r="AQ113" s="941"/>
      <c r="AR113" s="941"/>
      <c r="AS113" s="941"/>
      <c r="AT113" s="942"/>
      <c r="AU113" s="907"/>
      <c r="AV113" s="908"/>
      <c r="AW113" s="908"/>
      <c r="AX113" s="908"/>
      <c r="AY113" s="908"/>
      <c r="AZ113" s="921" t="s">
        <v>450</v>
      </c>
      <c r="BA113" s="922"/>
      <c r="BB113" s="922"/>
      <c r="BC113" s="922"/>
      <c r="BD113" s="922"/>
      <c r="BE113" s="922"/>
      <c r="BF113" s="922"/>
      <c r="BG113" s="922"/>
      <c r="BH113" s="922"/>
      <c r="BI113" s="922"/>
      <c r="BJ113" s="922"/>
      <c r="BK113" s="922"/>
      <c r="BL113" s="922"/>
      <c r="BM113" s="922"/>
      <c r="BN113" s="922"/>
      <c r="BO113" s="922"/>
      <c r="BP113" s="923"/>
      <c r="BQ113" s="924">
        <v>517022</v>
      </c>
      <c r="BR113" s="925"/>
      <c r="BS113" s="925"/>
      <c r="BT113" s="925"/>
      <c r="BU113" s="925"/>
      <c r="BV113" s="925">
        <v>461572</v>
      </c>
      <c r="BW113" s="925"/>
      <c r="BX113" s="925"/>
      <c r="BY113" s="925"/>
      <c r="BZ113" s="925"/>
      <c r="CA113" s="925">
        <v>464008</v>
      </c>
      <c r="CB113" s="925"/>
      <c r="CC113" s="925"/>
      <c r="CD113" s="925"/>
      <c r="CE113" s="925"/>
      <c r="CF113" s="919">
        <v>8.5</v>
      </c>
      <c r="CG113" s="920"/>
      <c r="CH113" s="920"/>
      <c r="CI113" s="920"/>
      <c r="CJ113" s="920"/>
      <c r="CK113" s="947"/>
      <c r="CL113" s="948"/>
      <c r="CM113" s="921" t="s">
        <v>451</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v>29520</v>
      </c>
      <c r="DH113" s="958"/>
      <c r="DI113" s="958"/>
      <c r="DJ113" s="958"/>
      <c r="DK113" s="959"/>
      <c r="DL113" s="960">
        <v>24852</v>
      </c>
      <c r="DM113" s="958"/>
      <c r="DN113" s="958"/>
      <c r="DO113" s="958"/>
      <c r="DP113" s="959"/>
      <c r="DQ113" s="960">
        <v>20111</v>
      </c>
      <c r="DR113" s="958"/>
      <c r="DS113" s="958"/>
      <c r="DT113" s="958"/>
      <c r="DU113" s="959"/>
      <c r="DV113" s="961">
        <v>0.4</v>
      </c>
      <c r="DW113" s="962"/>
      <c r="DX113" s="962"/>
      <c r="DY113" s="962"/>
      <c r="DZ113" s="963"/>
    </row>
    <row r="114" spans="1:130" s="229" customFormat="1" ht="26.25" customHeight="1" x14ac:dyDescent="0.15">
      <c r="A114" s="953"/>
      <c r="B114" s="954"/>
      <c r="C114" s="922" t="s">
        <v>452</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108662</v>
      </c>
      <c r="AB114" s="958"/>
      <c r="AC114" s="958"/>
      <c r="AD114" s="958"/>
      <c r="AE114" s="959"/>
      <c r="AF114" s="960">
        <v>73289</v>
      </c>
      <c r="AG114" s="958"/>
      <c r="AH114" s="958"/>
      <c r="AI114" s="958"/>
      <c r="AJ114" s="959"/>
      <c r="AK114" s="960">
        <v>75327</v>
      </c>
      <c r="AL114" s="958"/>
      <c r="AM114" s="958"/>
      <c r="AN114" s="958"/>
      <c r="AO114" s="959"/>
      <c r="AP114" s="961">
        <v>1.4</v>
      </c>
      <c r="AQ114" s="962"/>
      <c r="AR114" s="962"/>
      <c r="AS114" s="962"/>
      <c r="AT114" s="963"/>
      <c r="AU114" s="907"/>
      <c r="AV114" s="908"/>
      <c r="AW114" s="908"/>
      <c r="AX114" s="908"/>
      <c r="AY114" s="908"/>
      <c r="AZ114" s="921" t="s">
        <v>453</v>
      </c>
      <c r="BA114" s="922"/>
      <c r="BB114" s="922"/>
      <c r="BC114" s="922"/>
      <c r="BD114" s="922"/>
      <c r="BE114" s="922"/>
      <c r="BF114" s="922"/>
      <c r="BG114" s="922"/>
      <c r="BH114" s="922"/>
      <c r="BI114" s="922"/>
      <c r="BJ114" s="922"/>
      <c r="BK114" s="922"/>
      <c r="BL114" s="922"/>
      <c r="BM114" s="922"/>
      <c r="BN114" s="922"/>
      <c r="BO114" s="922"/>
      <c r="BP114" s="923"/>
      <c r="BQ114" s="924">
        <v>2011243</v>
      </c>
      <c r="BR114" s="925"/>
      <c r="BS114" s="925"/>
      <c r="BT114" s="925"/>
      <c r="BU114" s="925"/>
      <c r="BV114" s="925">
        <v>1954900</v>
      </c>
      <c r="BW114" s="925"/>
      <c r="BX114" s="925"/>
      <c r="BY114" s="925"/>
      <c r="BZ114" s="925"/>
      <c r="CA114" s="925">
        <v>1927259</v>
      </c>
      <c r="CB114" s="925"/>
      <c r="CC114" s="925"/>
      <c r="CD114" s="925"/>
      <c r="CE114" s="925"/>
      <c r="CF114" s="919">
        <v>35.200000000000003</v>
      </c>
      <c r="CG114" s="920"/>
      <c r="CH114" s="920"/>
      <c r="CI114" s="920"/>
      <c r="CJ114" s="920"/>
      <c r="CK114" s="947"/>
      <c r="CL114" s="948"/>
      <c r="CM114" s="921" t="s">
        <v>454</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131</v>
      </c>
      <c r="DH114" s="958"/>
      <c r="DI114" s="958"/>
      <c r="DJ114" s="958"/>
      <c r="DK114" s="959"/>
      <c r="DL114" s="960" t="s">
        <v>441</v>
      </c>
      <c r="DM114" s="958"/>
      <c r="DN114" s="958"/>
      <c r="DO114" s="958"/>
      <c r="DP114" s="959"/>
      <c r="DQ114" s="960" t="s">
        <v>455</v>
      </c>
      <c r="DR114" s="958"/>
      <c r="DS114" s="958"/>
      <c r="DT114" s="958"/>
      <c r="DU114" s="959"/>
      <c r="DV114" s="961" t="s">
        <v>394</v>
      </c>
      <c r="DW114" s="962"/>
      <c r="DX114" s="962"/>
      <c r="DY114" s="962"/>
      <c r="DZ114" s="963"/>
    </row>
    <row r="115" spans="1:130" s="229" customFormat="1" ht="26.25" customHeight="1" x14ac:dyDescent="0.15">
      <c r="A115" s="953"/>
      <c r="B115" s="954"/>
      <c r="C115" s="922" t="s">
        <v>456</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3590</v>
      </c>
      <c r="AB115" s="937"/>
      <c r="AC115" s="937"/>
      <c r="AD115" s="937"/>
      <c r="AE115" s="938"/>
      <c r="AF115" s="939">
        <v>3590</v>
      </c>
      <c r="AG115" s="937"/>
      <c r="AH115" s="937"/>
      <c r="AI115" s="937"/>
      <c r="AJ115" s="938"/>
      <c r="AK115" s="939">
        <v>3591</v>
      </c>
      <c r="AL115" s="937"/>
      <c r="AM115" s="937"/>
      <c r="AN115" s="937"/>
      <c r="AO115" s="938"/>
      <c r="AP115" s="940">
        <v>0.1</v>
      </c>
      <c r="AQ115" s="941"/>
      <c r="AR115" s="941"/>
      <c r="AS115" s="941"/>
      <c r="AT115" s="942"/>
      <c r="AU115" s="907"/>
      <c r="AV115" s="908"/>
      <c r="AW115" s="908"/>
      <c r="AX115" s="908"/>
      <c r="AY115" s="908"/>
      <c r="AZ115" s="921" t="s">
        <v>457</v>
      </c>
      <c r="BA115" s="922"/>
      <c r="BB115" s="922"/>
      <c r="BC115" s="922"/>
      <c r="BD115" s="922"/>
      <c r="BE115" s="922"/>
      <c r="BF115" s="922"/>
      <c r="BG115" s="922"/>
      <c r="BH115" s="922"/>
      <c r="BI115" s="922"/>
      <c r="BJ115" s="922"/>
      <c r="BK115" s="922"/>
      <c r="BL115" s="922"/>
      <c r="BM115" s="922"/>
      <c r="BN115" s="922"/>
      <c r="BO115" s="922"/>
      <c r="BP115" s="923"/>
      <c r="BQ115" s="924" t="s">
        <v>441</v>
      </c>
      <c r="BR115" s="925"/>
      <c r="BS115" s="925"/>
      <c r="BT115" s="925"/>
      <c r="BU115" s="925"/>
      <c r="BV115" s="925" t="s">
        <v>440</v>
      </c>
      <c r="BW115" s="925"/>
      <c r="BX115" s="925"/>
      <c r="BY115" s="925"/>
      <c r="BZ115" s="925"/>
      <c r="CA115" s="925" t="s">
        <v>131</v>
      </c>
      <c r="CB115" s="925"/>
      <c r="CC115" s="925"/>
      <c r="CD115" s="925"/>
      <c r="CE115" s="925"/>
      <c r="CF115" s="919" t="s">
        <v>440</v>
      </c>
      <c r="CG115" s="920"/>
      <c r="CH115" s="920"/>
      <c r="CI115" s="920"/>
      <c r="CJ115" s="920"/>
      <c r="CK115" s="947"/>
      <c r="CL115" s="948"/>
      <c r="CM115" s="921" t="s">
        <v>458</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394</v>
      </c>
      <c r="DH115" s="958"/>
      <c r="DI115" s="958"/>
      <c r="DJ115" s="958"/>
      <c r="DK115" s="959"/>
      <c r="DL115" s="960" t="s">
        <v>440</v>
      </c>
      <c r="DM115" s="958"/>
      <c r="DN115" s="958"/>
      <c r="DO115" s="958"/>
      <c r="DP115" s="959"/>
      <c r="DQ115" s="960" t="s">
        <v>440</v>
      </c>
      <c r="DR115" s="958"/>
      <c r="DS115" s="958"/>
      <c r="DT115" s="958"/>
      <c r="DU115" s="959"/>
      <c r="DV115" s="961" t="s">
        <v>441</v>
      </c>
      <c r="DW115" s="962"/>
      <c r="DX115" s="962"/>
      <c r="DY115" s="962"/>
      <c r="DZ115" s="963"/>
    </row>
    <row r="116" spans="1:130" s="229" customFormat="1" ht="26.25" customHeight="1" x14ac:dyDescent="0.15">
      <c r="A116" s="955"/>
      <c r="B116" s="956"/>
      <c r="C116" s="964" t="s">
        <v>459</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v>607</v>
      </c>
      <c r="AB116" s="958"/>
      <c r="AC116" s="958"/>
      <c r="AD116" s="958"/>
      <c r="AE116" s="959"/>
      <c r="AF116" s="960">
        <v>636</v>
      </c>
      <c r="AG116" s="958"/>
      <c r="AH116" s="958"/>
      <c r="AI116" s="958"/>
      <c r="AJ116" s="959"/>
      <c r="AK116" s="960">
        <v>391</v>
      </c>
      <c r="AL116" s="958"/>
      <c r="AM116" s="958"/>
      <c r="AN116" s="958"/>
      <c r="AO116" s="959"/>
      <c r="AP116" s="961">
        <v>0</v>
      </c>
      <c r="AQ116" s="962"/>
      <c r="AR116" s="962"/>
      <c r="AS116" s="962"/>
      <c r="AT116" s="963"/>
      <c r="AU116" s="907"/>
      <c r="AV116" s="908"/>
      <c r="AW116" s="908"/>
      <c r="AX116" s="908"/>
      <c r="AY116" s="908"/>
      <c r="AZ116" s="966" t="s">
        <v>460</v>
      </c>
      <c r="BA116" s="967"/>
      <c r="BB116" s="967"/>
      <c r="BC116" s="967"/>
      <c r="BD116" s="967"/>
      <c r="BE116" s="967"/>
      <c r="BF116" s="967"/>
      <c r="BG116" s="967"/>
      <c r="BH116" s="967"/>
      <c r="BI116" s="967"/>
      <c r="BJ116" s="967"/>
      <c r="BK116" s="967"/>
      <c r="BL116" s="967"/>
      <c r="BM116" s="967"/>
      <c r="BN116" s="967"/>
      <c r="BO116" s="967"/>
      <c r="BP116" s="968"/>
      <c r="BQ116" s="924" t="s">
        <v>441</v>
      </c>
      <c r="BR116" s="925"/>
      <c r="BS116" s="925"/>
      <c r="BT116" s="925"/>
      <c r="BU116" s="925"/>
      <c r="BV116" s="925" t="s">
        <v>440</v>
      </c>
      <c r="BW116" s="925"/>
      <c r="BX116" s="925"/>
      <c r="BY116" s="925"/>
      <c r="BZ116" s="925"/>
      <c r="CA116" s="925" t="s">
        <v>440</v>
      </c>
      <c r="CB116" s="925"/>
      <c r="CC116" s="925"/>
      <c r="CD116" s="925"/>
      <c r="CE116" s="925"/>
      <c r="CF116" s="919" t="s">
        <v>131</v>
      </c>
      <c r="CG116" s="920"/>
      <c r="CH116" s="920"/>
      <c r="CI116" s="920"/>
      <c r="CJ116" s="920"/>
      <c r="CK116" s="947"/>
      <c r="CL116" s="948"/>
      <c r="CM116" s="921" t="s">
        <v>461</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440</v>
      </c>
      <c r="DH116" s="958"/>
      <c r="DI116" s="958"/>
      <c r="DJ116" s="958"/>
      <c r="DK116" s="959"/>
      <c r="DL116" s="960" t="s">
        <v>441</v>
      </c>
      <c r="DM116" s="958"/>
      <c r="DN116" s="958"/>
      <c r="DO116" s="958"/>
      <c r="DP116" s="959"/>
      <c r="DQ116" s="960" t="s">
        <v>440</v>
      </c>
      <c r="DR116" s="958"/>
      <c r="DS116" s="958"/>
      <c r="DT116" s="958"/>
      <c r="DU116" s="959"/>
      <c r="DV116" s="961" t="s">
        <v>441</v>
      </c>
      <c r="DW116" s="962"/>
      <c r="DX116" s="962"/>
      <c r="DY116" s="962"/>
      <c r="DZ116" s="963"/>
    </row>
    <row r="117" spans="1:130" s="229" customFormat="1" ht="26.25" customHeight="1" x14ac:dyDescent="0.15">
      <c r="A117" s="911" t="s">
        <v>190</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462</v>
      </c>
      <c r="Z117" s="893"/>
      <c r="AA117" s="977">
        <v>2459081</v>
      </c>
      <c r="AB117" s="978"/>
      <c r="AC117" s="978"/>
      <c r="AD117" s="978"/>
      <c r="AE117" s="979"/>
      <c r="AF117" s="980">
        <v>2311450</v>
      </c>
      <c r="AG117" s="978"/>
      <c r="AH117" s="978"/>
      <c r="AI117" s="978"/>
      <c r="AJ117" s="979"/>
      <c r="AK117" s="980">
        <v>2335284</v>
      </c>
      <c r="AL117" s="978"/>
      <c r="AM117" s="978"/>
      <c r="AN117" s="978"/>
      <c r="AO117" s="979"/>
      <c r="AP117" s="981"/>
      <c r="AQ117" s="982"/>
      <c r="AR117" s="982"/>
      <c r="AS117" s="982"/>
      <c r="AT117" s="983"/>
      <c r="AU117" s="907"/>
      <c r="AV117" s="908"/>
      <c r="AW117" s="908"/>
      <c r="AX117" s="908"/>
      <c r="AY117" s="908"/>
      <c r="AZ117" s="973" t="s">
        <v>463</v>
      </c>
      <c r="BA117" s="974"/>
      <c r="BB117" s="974"/>
      <c r="BC117" s="974"/>
      <c r="BD117" s="974"/>
      <c r="BE117" s="974"/>
      <c r="BF117" s="974"/>
      <c r="BG117" s="974"/>
      <c r="BH117" s="974"/>
      <c r="BI117" s="974"/>
      <c r="BJ117" s="974"/>
      <c r="BK117" s="974"/>
      <c r="BL117" s="974"/>
      <c r="BM117" s="974"/>
      <c r="BN117" s="974"/>
      <c r="BO117" s="974"/>
      <c r="BP117" s="975"/>
      <c r="BQ117" s="924" t="s">
        <v>131</v>
      </c>
      <c r="BR117" s="925"/>
      <c r="BS117" s="925"/>
      <c r="BT117" s="925"/>
      <c r="BU117" s="925"/>
      <c r="BV117" s="925" t="s">
        <v>131</v>
      </c>
      <c r="BW117" s="925"/>
      <c r="BX117" s="925"/>
      <c r="BY117" s="925"/>
      <c r="BZ117" s="925"/>
      <c r="CA117" s="925" t="s">
        <v>131</v>
      </c>
      <c r="CB117" s="925"/>
      <c r="CC117" s="925"/>
      <c r="CD117" s="925"/>
      <c r="CE117" s="925"/>
      <c r="CF117" s="919" t="s">
        <v>131</v>
      </c>
      <c r="CG117" s="920"/>
      <c r="CH117" s="920"/>
      <c r="CI117" s="920"/>
      <c r="CJ117" s="920"/>
      <c r="CK117" s="947"/>
      <c r="CL117" s="948"/>
      <c r="CM117" s="921" t="s">
        <v>464</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394</v>
      </c>
      <c r="DH117" s="958"/>
      <c r="DI117" s="958"/>
      <c r="DJ117" s="958"/>
      <c r="DK117" s="959"/>
      <c r="DL117" s="960" t="s">
        <v>131</v>
      </c>
      <c r="DM117" s="958"/>
      <c r="DN117" s="958"/>
      <c r="DO117" s="958"/>
      <c r="DP117" s="959"/>
      <c r="DQ117" s="960" t="s">
        <v>394</v>
      </c>
      <c r="DR117" s="958"/>
      <c r="DS117" s="958"/>
      <c r="DT117" s="958"/>
      <c r="DU117" s="959"/>
      <c r="DV117" s="961" t="s">
        <v>131</v>
      </c>
      <c r="DW117" s="962"/>
      <c r="DX117" s="962"/>
      <c r="DY117" s="962"/>
      <c r="DZ117" s="963"/>
    </row>
    <row r="118" spans="1:130" s="229" customFormat="1" ht="26.25" customHeight="1" x14ac:dyDescent="0.15">
      <c r="A118" s="911" t="s">
        <v>435</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432</v>
      </c>
      <c r="AB118" s="892"/>
      <c r="AC118" s="892"/>
      <c r="AD118" s="892"/>
      <c r="AE118" s="893"/>
      <c r="AF118" s="891" t="s">
        <v>433</v>
      </c>
      <c r="AG118" s="892"/>
      <c r="AH118" s="892"/>
      <c r="AI118" s="892"/>
      <c r="AJ118" s="893"/>
      <c r="AK118" s="891" t="s">
        <v>309</v>
      </c>
      <c r="AL118" s="892"/>
      <c r="AM118" s="892"/>
      <c r="AN118" s="892"/>
      <c r="AO118" s="893"/>
      <c r="AP118" s="969" t="s">
        <v>434</v>
      </c>
      <c r="AQ118" s="970"/>
      <c r="AR118" s="970"/>
      <c r="AS118" s="970"/>
      <c r="AT118" s="971"/>
      <c r="AU118" s="907"/>
      <c r="AV118" s="908"/>
      <c r="AW118" s="908"/>
      <c r="AX118" s="908"/>
      <c r="AY118" s="908"/>
      <c r="AZ118" s="972" t="s">
        <v>465</v>
      </c>
      <c r="BA118" s="964"/>
      <c r="BB118" s="964"/>
      <c r="BC118" s="964"/>
      <c r="BD118" s="964"/>
      <c r="BE118" s="964"/>
      <c r="BF118" s="964"/>
      <c r="BG118" s="964"/>
      <c r="BH118" s="964"/>
      <c r="BI118" s="964"/>
      <c r="BJ118" s="964"/>
      <c r="BK118" s="964"/>
      <c r="BL118" s="964"/>
      <c r="BM118" s="964"/>
      <c r="BN118" s="964"/>
      <c r="BO118" s="964"/>
      <c r="BP118" s="965"/>
      <c r="BQ118" s="998" t="s">
        <v>131</v>
      </c>
      <c r="BR118" s="999"/>
      <c r="BS118" s="999"/>
      <c r="BT118" s="999"/>
      <c r="BU118" s="999"/>
      <c r="BV118" s="999" t="s">
        <v>131</v>
      </c>
      <c r="BW118" s="999"/>
      <c r="BX118" s="999"/>
      <c r="BY118" s="999"/>
      <c r="BZ118" s="999"/>
      <c r="CA118" s="999" t="s">
        <v>131</v>
      </c>
      <c r="CB118" s="999"/>
      <c r="CC118" s="999"/>
      <c r="CD118" s="999"/>
      <c r="CE118" s="999"/>
      <c r="CF118" s="919" t="s">
        <v>131</v>
      </c>
      <c r="CG118" s="920"/>
      <c r="CH118" s="920"/>
      <c r="CI118" s="920"/>
      <c r="CJ118" s="920"/>
      <c r="CK118" s="947"/>
      <c r="CL118" s="948"/>
      <c r="CM118" s="921" t="s">
        <v>466</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131</v>
      </c>
      <c r="DH118" s="958"/>
      <c r="DI118" s="958"/>
      <c r="DJ118" s="958"/>
      <c r="DK118" s="959"/>
      <c r="DL118" s="960" t="s">
        <v>131</v>
      </c>
      <c r="DM118" s="958"/>
      <c r="DN118" s="958"/>
      <c r="DO118" s="958"/>
      <c r="DP118" s="959"/>
      <c r="DQ118" s="960" t="s">
        <v>131</v>
      </c>
      <c r="DR118" s="958"/>
      <c r="DS118" s="958"/>
      <c r="DT118" s="958"/>
      <c r="DU118" s="959"/>
      <c r="DV118" s="961" t="s">
        <v>131</v>
      </c>
      <c r="DW118" s="962"/>
      <c r="DX118" s="962"/>
      <c r="DY118" s="962"/>
      <c r="DZ118" s="963"/>
    </row>
    <row r="119" spans="1:130" s="229" customFormat="1" ht="26.25" customHeight="1" x14ac:dyDescent="0.15">
      <c r="A119" s="1055" t="s">
        <v>438</v>
      </c>
      <c r="B119" s="946"/>
      <c r="C119" s="928" t="s">
        <v>439</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131</v>
      </c>
      <c r="AB119" s="899"/>
      <c r="AC119" s="899"/>
      <c r="AD119" s="899"/>
      <c r="AE119" s="900"/>
      <c r="AF119" s="901" t="s">
        <v>131</v>
      </c>
      <c r="AG119" s="899"/>
      <c r="AH119" s="899"/>
      <c r="AI119" s="899"/>
      <c r="AJ119" s="900"/>
      <c r="AK119" s="901" t="s">
        <v>131</v>
      </c>
      <c r="AL119" s="899"/>
      <c r="AM119" s="899"/>
      <c r="AN119" s="899"/>
      <c r="AO119" s="900"/>
      <c r="AP119" s="902" t="s">
        <v>131</v>
      </c>
      <c r="AQ119" s="903"/>
      <c r="AR119" s="903"/>
      <c r="AS119" s="903"/>
      <c r="AT119" s="904"/>
      <c r="AU119" s="909"/>
      <c r="AV119" s="910"/>
      <c r="AW119" s="910"/>
      <c r="AX119" s="910"/>
      <c r="AY119" s="910"/>
      <c r="AZ119" s="250" t="s">
        <v>190</v>
      </c>
      <c r="BA119" s="250"/>
      <c r="BB119" s="250"/>
      <c r="BC119" s="250"/>
      <c r="BD119" s="250"/>
      <c r="BE119" s="250"/>
      <c r="BF119" s="250"/>
      <c r="BG119" s="250"/>
      <c r="BH119" s="250"/>
      <c r="BI119" s="250"/>
      <c r="BJ119" s="250"/>
      <c r="BK119" s="250"/>
      <c r="BL119" s="250"/>
      <c r="BM119" s="250"/>
      <c r="BN119" s="250"/>
      <c r="BO119" s="976" t="s">
        <v>467</v>
      </c>
      <c r="BP119" s="1004"/>
      <c r="BQ119" s="998">
        <v>22924001</v>
      </c>
      <c r="BR119" s="999"/>
      <c r="BS119" s="999"/>
      <c r="BT119" s="999"/>
      <c r="BU119" s="999"/>
      <c r="BV119" s="999">
        <v>22817492</v>
      </c>
      <c r="BW119" s="999"/>
      <c r="BX119" s="999"/>
      <c r="BY119" s="999"/>
      <c r="BZ119" s="999"/>
      <c r="CA119" s="999">
        <v>22613280</v>
      </c>
      <c r="CB119" s="999"/>
      <c r="CC119" s="999"/>
      <c r="CD119" s="999"/>
      <c r="CE119" s="999"/>
      <c r="CF119" s="1000"/>
      <c r="CG119" s="1001"/>
      <c r="CH119" s="1001"/>
      <c r="CI119" s="1001"/>
      <c r="CJ119" s="1002"/>
      <c r="CK119" s="949"/>
      <c r="CL119" s="950"/>
      <c r="CM119" s="972" t="s">
        <v>468</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394</v>
      </c>
      <c r="DH119" s="985"/>
      <c r="DI119" s="985"/>
      <c r="DJ119" s="985"/>
      <c r="DK119" s="986"/>
      <c r="DL119" s="984" t="s">
        <v>394</v>
      </c>
      <c r="DM119" s="985"/>
      <c r="DN119" s="985"/>
      <c r="DO119" s="985"/>
      <c r="DP119" s="986"/>
      <c r="DQ119" s="984" t="s">
        <v>394</v>
      </c>
      <c r="DR119" s="985"/>
      <c r="DS119" s="985"/>
      <c r="DT119" s="985"/>
      <c r="DU119" s="986"/>
      <c r="DV119" s="987" t="s">
        <v>394</v>
      </c>
      <c r="DW119" s="988"/>
      <c r="DX119" s="988"/>
      <c r="DY119" s="988"/>
      <c r="DZ119" s="989"/>
    </row>
    <row r="120" spans="1:130" s="229" customFormat="1" ht="26.25" customHeight="1" x14ac:dyDescent="0.15">
      <c r="A120" s="1056"/>
      <c r="B120" s="948"/>
      <c r="C120" s="921" t="s">
        <v>444</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394</v>
      </c>
      <c r="AB120" s="958"/>
      <c r="AC120" s="958"/>
      <c r="AD120" s="958"/>
      <c r="AE120" s="959"/>
      <c r="AF120" s="960" t="s">
        <v>394</v>
      </c>
      <c r="AG120" s="958"/>
      <c r="AH120" s="958"/>
      <c r="AI120" s="958"/>
      <c r="AJ120" s="959"/>
      <c r="AK120" s="960" t="s">
        <v>394</v>
      </c>
      <c r="AL120" s="958"/>
      <c r="AM120" s="958"/>
      <c r="AN120" s="958"/>
      <c r="AO120" s="959"/>
      <c r="AP120" s="961" t="s">
        <v>131</v>
      </c>
      <c r="AQ120" s="962"/>
      <c r="AR120" s="962"/>
      <c r="AS120" s="962"/>
      <c r="AT120" s="963"/>
      <c r="AU120" s="990" t="s">
        <v>469</v>
      </c>
      <c r="AV120" s="991"/>
      <c r="AW120" s="991"/>
      <c r="AX120" s="991"/>
      <c r="AY120" s="992"/>
      <c r="AZ120" s="928" t="s">
        <v>470</v>
      </c>
      <c r="BA120" s="896"/>
      <c r="BB120" s="896"/>
      <c r="BC120" s="896"/>
      <c r="BD120" s="896"/>
      <c r="BE120" s="896"/>
      <c r="BF120" s="896"/>
      <c r="BG120" s="896"/>
      <c r="BH120" s="896"/>
      <c r="BI120" s="896"/>
      <c r="BJ120" s="896"/>
      <c r="BK120" s="896"/>
      <c r="BL120" s="896"/>
      <c r="BM120" s="896"/>
      <c r="BN120" s="896"/>
      <c r="BO120" s="896"/>
      <c r="BP120" s="897"/>
      <c r="BQ120" s="929">
        <v>3552291</v>
      </c>
      <c r="BR120" s="930"/>
      <c r="BS120" s="930"/>
      <c r="BT120" s="930"/>
      <c r="BU120" s="930"/>
      <c r="BV120" s="930">
        <v>3903045</v>
      </c>
      <c r="BW120" s="930"/>
      <c r="BX120" s="930"/>
      <c r="BY120" s="930"/>
      <c r="BZ120" s="930"/>
      <c r="CA120" s="930">
        <v>4007187</v>
      </c>
      <c r="CB120" s="930"/>
      <c r="CC120" s="930"/>
      <c r="CD120" s="930"/>
      <c r="CE120" s="930"/>
      <c r="CF120" s="943">
        <v>73.2</v>
      </c>
      <c r="CG120" s="944"/>
      <c r="CH120" s="944"/>
      <c r="CI120" s="944"/>
      <c r="CJ120" s="944"/>
      <c r="CK120" s="1005" t="s">
        <v>471</v>
      </c>
      <c r="CL120" s="1006"/>
      <c r="CM120" s="1006"/>
      <c r="CN120" s="1006"/>
      <c r="CO120" s="1007"/>
      <c r="CP120" s="1013" t="s">
        <v>472</v>
      </c>
      <c r="CQ120" s="1014"/>
      <c r="CR120" s="1014"/>
      <c r="CS120" s="1014"/>
      <c r="CT120" s="1014"/>
      <c r="CU120" s="1014"/>
      <c r="CV120" s="1014"/>
      <c r="CW120" s="1014"/>
      <c r="CX120" s="1014"/>
      <c r="CY120" s="1014"/>
      <c r="CZ120" s="1014"/>
      <c r="DA120" s="1014"/>
      <c r="DB120" s="1014"/>
      <c r="DC120" s="1014"/>
      <c r="DD120" s="1014"/>
      <c r="DE120" s="1014"/>
      <c r="DF120" s="1015"/>
      <c r="DG120" s="929">
        <v>4976540</v>
      </c>
      <c r="DH120" s="930"/>
      <c r="DI120" s="930"/>
      <c r="DJ120" s="930"/>
      <c r="DK120" s="930"/>
      <c r="DL120" s="930">
        <v>4649474</v>
      </c>
      <c r="DM120" s="930"/>
      <c r="DN120" s="930"/>
      <c r="DO120" s="930"/>
      <c r="DP120" s="930"/>
      <c r="DQ120" s="930">
        <v>4294022</v>
      </c>
      <c r="DR120" s="930"/>
      <c r="DS120" s="930"/>
      <c r="DT120" s="930"/>
      <c r="DU120" s="930"/>
      <c r="DV120" s="931">
        <v>78.5</v>
      </c>
      <c r="DW120" s="931"/>
      <c r="DX120" s="931"/>
      <c r="DY120" s="931"/>
      <c r="DZ120" s="932"/>
    </row>
    <row r="121" spans="1:130" s="229" customFormat="1" ht="26.25" customHeight="1" x14ac:dyDescent="0.15">
      <c r="A121" s="1056"/>
      <c r="B121" s="948"/>
      <c r="C121" s="973" t="s">
        <v>473</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v>3590</v>
      </c>
      <c r="AB121" s="958"/>
      <c r="AC121" s="958"/>
      <c r="AD121" s="958"/>
      <c r="AE121" s="959"/>
      <c r="AF121" s="960">
        <v>3590</v>
      </c>
      <c r="AG121" s="958"/>
      <c r="AH121" s="958"/>
      <c r="AI121" s="958"/>
      <c r="AJ121" s="959"/>
      <c r="AK121" s="960">
        <v>3591</v>
      </c>
      <c r="AL121" s="958"/>
      <c r="AM121" s="958"/>
      <c r="AN121" s="958"/>
      <c r="AO121" s="959"/>
      <c r="AP121" s="961">
        <v>0.1</v>
      </c>
      <c r="AQ121" s="962"/>
      <c r="AR121" s="962"/>
      <c r="AS121" s="962"/>
      <c r="AT121" s="963"/>
      <c r="AU121" s="993"/>
      <c r="AV121" s="994"/>
      <c r="AW121" s="994"/>
      <c r="AX121" s="994"/>
      <c r="AY121" s="995"/>
      <c r="AZ121" s="921" t="s">
        <v>474</v>
      </c>
      <c r="BA121" s="922"/>
      <c r="BB121" s="922"/>
      <c r="BC121" s="922"/>
      <c r="BD121" s="922"/>
      <c r="BE121" s="922"/>
      <c r="BF121" s="922"/>
      <c r="BG121" s="922"/>
      <c r="BH121" s="922"/>
      <c r="BI121" s="922"/>
      <c r="BJ121" s="922"/>
      <c r="BK121" s="922"/>
      <c r="BL121" s="922"/>
      <c r="BM121" s="922"/>
      <c r="BN121" s="922"/>
      <c r="BO121" s="922"/>
      <c r="BP121" s="923"/>
      <c r="BQ121" s="924">
        <v>451446</v>
      </c>
      <c r="BR121" s="925"/>
      <c r="BS121" s="925"/>
      <c r="BT121" s="925"/>
      <c r="BU121" s="925"/>
      <c r="BV121" s="925">
        <v>446170</v>
      </c>
      <c r="BW121" s="925"/>
      <c r="BX121" s="925"/>
      <c r="BY121" s="925"/>
      <c r="BZ121" s="925"/>
      <c r="CA121" s="925">
        <v>398304</v>
      </c>
      <c r="CB121" s="925"/>
      <c r="CC121" s="925"/>
      <c r="CD121" s="925"/>
      <c r="CE121" s="925"/>
      <c r="CF121" s="919">
        <v>7.3</v>
      </c>
      <c r="CG121" s="920"/>
      <c r="CH121" s="920"/>
      <c r="CI121" s="920"/>
      <c r="CJ121" s="920"/>
      <c r="CK121" s="1008"/>
      <c r="CL121" s="1009"/>
      <c r="CM121" s="1009"/>
      <c r="CN121" s="1009"/>
      <c r="CO121" s="1010"/>
      <c r="CP121" s="1018" t="s">
        <v>475</v>
      </c>
      <c r="CQ121" s="1019"/>
      <c r="CR121" s="1019"/>
      <c r="CS121" s="1019"/>
      <c r="CT121" s="1019"/>
      <c r="CU121" s="1019"/>
      <c r="CV121" s="1019"/>
      <c r="CW121" s="1019"/>
      <c r="CX121" s="1019"/>
      <c r="CY121" s="1019"/>
      <c r="CZ121" s="1019"/>
      <c r="DA121" s="1019"/>
      <c r="DB121" s="1019"/>
      <c r="DC121" s="1019"/>
      <c r="DD121" s="1019"/>
      <c r="DE121" s="1019"/>
      <c r="DF121" s="1020"/>
      <c r="DG121" s="924">
        <v>2135161</v>
      </c>
      <c r="DH121" s="925"/>
      <c r="DI121" s="925"/>
      <c r="DJ121" s="925"/>
      <c r="DK121" s="925"/>
      <c r="DL121" s="925">
        <v>2060545</v>
      </c>
      <c r="DM121" s="925"/>
      <c r="DN121" s="925"/>
      <c r="DO121" s="925"/>
      <c r="DP121" s="925"/>
      <c r="DQ121" s="925">
        <v>1971457</v>
      </c>
      <c r="DR121" s="925"/>
      <c r="DS121" s="925"/>
      <c r="DT121" s="925"/>
      <c r="DU121" s="925"/>
      <c r="DV121" s="926">
        <v>36</v>
      </c>
      <c r="DW121" s="926"/>
      <c r="DX121" s="926"/>
      <c r="DY121" s="926"/>
      <c r="DZ121" s="927"/>
    </row>
    <row r="122" spans="1:130" s="229" customFormat="1" ht="26.25" customHeight="1" x14ac:dyDescent="0.15">
      <c r="A122" s="1056"/>
      <c r="B122" s="948"/>
      <c r="C122" s="921" t="s">
        <v>454</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394</v>
      </c>
      <c r="AB122" s="958"/>
      <c r="AC122" s="958"/>
      <c r="AD122" s="958"/>
      <c r="AE122" s="959"/>
      <c r="AF122" s="960" t="s">
        <v>394</v>
      </c>
      <c r="AG122" s="958"/>
      <c r="AH122" s="958"/>
      <c r="AI122" s="958"/>
      <c r="AJ122" s="959"/>
      <c r="AK122" s="960" t="s">
        <v>394</v>
      </c>
      <c r="AL122" s="958"/>
      <c r="AM122" s="958"/>
      <c r="AN122" s="958"/>
      <c r="AO122" s="959"/>
      <c r="AP122" s="961" t="s">
        <v>394</v>
      </c>
      <c r="AQ122" s="962"/>
      <c r="AR122" s="962"/>
      <c r="AS122" s="962"/>
      <c r="AT122" s="963"/>
      <c r="AU122" s="993"/>
      <c r="AV122" s="994"/>
      <c r="AW122" s="994"/>
      <c r="AX122" s="994"/>
      <c r="AY122" s="995"/>
      <c r="AZ122" s="972" t="s">
        <v>476</v>
      </c>
      <c r="BA122" s="964"/>
      <c r="BB122" s="964"/>
      <c r="BC122" s="964"/>
      <c r="BD122" s="964"/>
      <c r="BE122" s="964"/>
      <c r="BF122" s="964"/>
      <c r="BG122" s="964"/>
      <c r="BH122" s="964"/>
      <c r="BI122" s="964"/>
      <c r="BJ122" s="964"/>
      <c r="BK122" s="964"/>
      <c r="BL122" s="964"/>
      <c r="BM122" s="964"/>
      <c r="BN122" s="964"/>
      <c r="BO122" s="964"/>
      <c r="BP122" s="965"/>
      <c r="BQ122" s="998">
        <v>14096614</v>
      </c>
      <c r="BR122" s="999"/>
      <c r="BS122" s="999"/>
      <c r="BT122" s="999"/>
      <c r="BU122" s="999"/>
      <c r="BV122" s="999">
        <v>13952105</v>
      </c>
      <c r="BW122" s="999"/>
      <c r="BX122" s="999"/>
      <c r="BY122" s="999"/>
      <c r="BZ122" s="999"/>
      <c r="CA122" s="999">
        <v>13844210</v>
      </c>
      <c r="CB122" s="999"/>
      <c r="CC122" s="999"/>
      <c r="CD122" s="999"/>
      <c r="CE122" s="999"/>
      <c r="CF122" s="1016">
        <v>253</v>
      </c>
      <c r="CG122" s="1017"/>
      <c r="CH122" s="1017"/>
      <c r="CI122" s="1017"/>
      <c r="CJ122" s="1017"/>
      <c r="CK122" s="1008"/>
      <c r="CL122" s="1009"/>
      <c r="CM122" s="1009"/>
      <c r="CN122" s="1009"/>
      <c r="CO122" s="1010"/>
      <c r="CP122" s="1018" t="s">
        <v>477</v>
      </c>
      <c r="CQ122" s="1019"/>
      <c r="CR122" s="1019"/>
      <c r="CS122" s="1019"/>
      <c r="CT122" s="1019"/>
      <c r="CU122" s="1019"/>
      <c r="CV122" s="1019"/>
      <c r="CW122" s="1019"/>
      <c r="CX122" s="1019"/>
      <c r="CY122" s="1019"/>
      <c r="CZ122" s="1019"/>
      <c r="DA122" s="1019"/>
      <c r="DB122" s="1019"/>
      <c r="DC122" s="1019"/>
      <c r="DD122" s="1019"/>
      <c r="DE122" s="1019"/>
      <c r="DF122" s="1020"/>
      <c r="DG122" s="924" t="s">
        <v>455</v>
      </c>
      <c r="DH122" s="925"/>
      <c r="DI122" s="925"/>
      <c r="DJ122" s="925"/>
      <c r="DK122" s="925"/>
      <c r="DL122" s="925">
        <v>199156</v>
      </c>
      <c r="DM122" s="925"/>
      <c r="DN122" s="925"/>
      <c r="DO122" s="925"/>
      <c r="DP122" s="925"/>
      <c r="DQ122" s="925">
        <v>199144</v>
      </c>
      <c r="DR122" s="925"/>
      <c r="DS122" s="925"/>
      <c r="DT122" s="925"/>
      <c r="DU122" s="925"/>
      <c r="DV122" s="926">
        <v>3.6</v>
      </c>
      <c r="DW122" s="926"/>
      <c r="DX122" s="926"/>
      <c r="DY122" s="926"/>
      <c r="DZ122" s="927"/>
    </row>
    <row r="123" spans="1:130" s="229" customFormat="1" ht="26.25" customHeight="1" x14ac:dyDescent="0.15">
      <c r="A123" s="1056"/>
      <c r="B123" s="948"/>
      <c r="C123" s="921" t="s">
        <v>461</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455</v>
      </c>
      <c r="AB123" s="958"/>
      <c r="AC123" s="958"/>
      <c r="AD123" s="958"/>
      <c r="AE123" s="959"/>
      <c r="AF123" s="960" t="s">
        <v>455</v>
      </c>
      <c r="AG123" s="958"/>
      <c r="AH123" s="958"/>
      <c r="AI123" s="958"/>
      <c r="AJ123" s="959"/>
      <c r="AK123" s="960" t="s">
        <v>455</v>
      </c>
      <c r="AL123" s="958"/>
      <c r="AM123" s="958"/>
      <c r="AN123" s="958"/>
      <c r="AO123" s="959"/>
      <c r="AP123" s="961" t="s">
        <v>455</v>
      </c>
      <c r="AQ123" s="962"/>
      <c r="AR123" s="962"/>
      <c r="AS123" s="962"/>
      <c r="AT123" s="963"/>
      <c r="AU123" s="996"/>
      <c r="AV123" s="997"/>
      <c r="AW123" s="997"/>
      <c r="AX123" s="997"/>
      <c r="AY123" s="997"/>
      <c r="AZ123" s="250" t="s">
        <v>190</v>
      </c>
      <c r="BA123" s="250"/>
      <c r="BB123" s="250"/>
      <c r="BC123" s="250"/>
      <c r="BD123" s="250"/>
      <c r="BE123" s="250"/>
      <c r="BF123" s="250"/>
      <c r="BG123" s="250"/>
      <c r="BH123" s="250"/>
      <c r="BI123" s="250"/>
      <c r="BJ123" s="250"/>
      <c r="BK123" s="250"/>
      <c r="BL123" s="250"/>
      <c r="BM123" s="250"/>
      <c r="BN123" s="250"/>
      <c r="BO123" s="976" t="s">
        <v>478</v>
      </c>
      <c r="BP123" s="1004"/>
      <c r="BQ123" s="1062">
        <v>18100351</v>
      </c>
      <c r="BR123" s="1063"/>
      <c r="BS123" s="1063"/>
      <c r="BT123" s="1063"/>
      <c r="BU123" s="1063"/>
      <c r="BV123" s="1063">
        <v>18301320</v>
      </c>
      <c r="BW123" s="1063"/>
      <c r="BX123" s="1063"/>
      <c r="BY123" s="1063"/>
      <c r="BZ123" s="1063"/>
      <c r="CA123" s="1063">
        <v>18249701</v>
      </c>
      <c r="CB123" s="1063"/>
      <c r="CC123" s="1063"/>
      <c r="CD123" s="1063"/>
      <c r="CE123" s="1063"/>
      <c r="CF123" s="1000"/>
      <c r="CG123" s="1001"/>
      <c r="CH123" s="1001"/>
      <c r="CI123" s="1001"/>
      <c r="CJ123" s="1002"/>
      <c r="CK123" s="1008"/>
      <c r="CL123" s="1009"/>
      <c r="CM123" s="1009"/>
      <c r="CN123" s="1009"/>
      <c r="CO123" s="1010"/>
      <c r="CP123" s="1018"/>
      <c r="CQ123" s="1019"/>
      <c r="CR123" s="1019"/>
      <c r="CS123" s="1019"/>
      <c r="CT123" s="1019"/>
      <c r="CU123" s="1019"/>
      <c r="CV123" s="1019"/>
      <c r="CW123" s="1019"/>
      <c r="CX123" s="1019"/>
      <c r="CY123" s="1019"/>
      <c r="CZ123" s="1019"/>
      <c r="DA123" s="1019"/>
      <c r="DB123" s="1019"/>
      <c r="DC123" s="1019"/>
      <c r="DD123" s="1019"/>
      <c r="DE123" s="1019"/>
      <c r="DF123" s="1020"/>
      <c r="DG123" s="957"/>
      <c r="DH123" s="958"/>
      <c r="DI123" s="958"/>
      <c r="DJ123" s="958"/>
      <c r="DK123" s="959"/>
      <c r="DL123" s="960"/>
      <c r="DM123" s="958"/>
      <c r="DN123" s="958"/>
      <c r="DO123" s="958"/>
      <c r="DP123" s="959"/>
      <c r="DQ123" s="960"/>
      <c r="DR123" s="958"/>
      <c r="DS123" s="958"/>
      <c r="DT123" s="958"/>
      <c r="DU123" s="959"/>
      <c r="DV123" s="961"/>
      <c r="DW123" s="962"/>
      <c r="DX123" s="962"/>
      <c r="DY123" s="962"/>
      <c r="DZ123" s="963"/>
    </row>
    <row r="124" spans="1:130" s="229" customFormat="1" ht="26.25" customHeight="1" thickBot="1" x14ac:dyDescent="0.2">
      <c r="A124" s="1056"/>
      <c r="B124" s="948"/>
      <c r="C124" s="921" t="s">
        <v>464</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479</v>
      </c>
      <c r="AB124" s="958"/>
      <c r="AC124" s="958"/>
      <c r="AD124" s="958"/>
      <c r="AE124" s="959"/>
      <c r="AF124" s="960" t="s">
        <v>480</v>
      </c>
      <c r="AG124" s="958"/>
      <c r="AH124" s="958"/>
      <c r="AI124" s="958"/>
      <c r="AJ124" s="959"/>
      <c r="AK124" s="960" t="s">
        <v>481</v>
      </c>
      <c r="AL124" s="958"/>
      <c r="AM124" s="958"/>
      <c r="AN124" s="958"/>
      <c r="AO124" s="959"/>
      <c r="AP124" s="961" t="s">
        <v>481</v>
      </c>
      <c r="AQ124" s="962"/>
      <c r="AR124" s="962"/>
      <c r="AS124" s="962"/>
      <c r="AT124" s="963"/>
      <c r="AU124" s="1058" t="s">
        <v>482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v>91.6</v>
      </c>
      <c r="BR124" s="1026"/>
      <c r="BS124" s="1026"/>
      <c r="BT124" s="1026"/>
      <c r="BU124" s="1026"/>
      <c r="BV124" s="1026">
        <v>80.599999999999994</v>
      </c>
      <c r="BW124" s="1026"/>
      <c r="BX124" s="1026"/>
      <c r="BY124" s="1026"/>
      <c r="BZ124" s="1026"/>
      <c r="CA124" s="1026">
        <v>79.7</v>
      </c>
      <c r="CB124" s="1026"/>
      <c r="CC124" s="1026"/>
      <c r="CD124" s="1026"/>
      <c r="CE124" s="1026"/>
      <c r="CF124" s="1027"/>
      <c r="CG124" s="1028"/>
      <c r="CH124" s="1028"/>
      <c r="CI124" s="1028"/>
      <c r="CJ124" s="1029"/>
      <c r="CK124" s="1011"/>
      <c r="CL124" s="1011"/>
      <c r="CM124" s="1011"/>
      <c r="CN124" s="1011"/>
      <c r="CO124" s="1012"/>
      <c r="CP124" s="1018" t="s">
        <v>483</v>
      </c>
      <c r="CQ124" s="1019"/>
      <c r="CR124" s="1019"/>
      <c r="CS124" s="1019"/>
      <c r="CT124" s="1019"/>
      <c r="CU124" s="1019"/>
      <c r="CV124" s="1019"/>
      <c r="CW124" s="1019"/>
      <c r="CX124" s="1019"/>
      <c r="CY124" s="1019"/>
      <c r="CZ124" s="1019"/>
      <c r="DA124" s="1019"/>
      <c r="DB124" s="1019"/>
      <c r="DC124" s="1019"/>
      <c r="DD124" s="1019"/>
      <c r="DE124" s="1019"/>
      <c r="DF124" s="1020"/>
      <c r="DG124" s="1003" t="s">
        <v>131</v>
      </c>
      <c r="DH124" s="985"/>
      <c r="DI124" s="985"/>
      <c r="DJ124" s="985"/>
      <c r="DK124" s="986"/>
      <c r="DL124" s="984" t="s">
        <v>481</v>
      </c>
      <c r="DM124" s="985"/>
      <c r="DN124" s="985"/>
      <c r="DO124" s="985"/>
      <c r="DP124" s="986"/>
      <c r="DQ124" s="984" t="s">
        <v>484</v>
      </c>
      <c r="DR124" s="985"/>
      <c r="DS124" s="985"/>
      <c r="DT124" s="985"/>
      <c r="DU124" s="986"/>
      <c r="DV124" s="987" t="s">
        <v>131</v>
      </c>
      <c r="DW124" s="988"/>
      <c r="DX124" s="988"/>
      <c r="DY124" s="988"/>
      <c r="DZ124" s="989"/>
    </row>
    <row r="125" spans="1:130" s="229" customFormat="1" ht="26.25" customHeight="1" x14ac:dyDescent="0.15">
      <c r="A125" s="1056"/>
      <c r="B125" s="948"/>
      <c r="C125" s="921" t="s">
        <v>466</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479</v>
      </c>
      <c r="AB125" s="958"/>
      <c r="AC125" s="958"/>
      <c r="AD125" s="958"/>
      <c r="AE125" s="959"/>
      <c r="AF125" s="960" t="s">
        <v>394</v>
      </c>
      <c r="AG125" s="958"/>
      <c r="AH125" s="958"/>
      <c r="AI125" s="958"/>
      <c r="AJ125" s="959"/>
      <c r="AK125" s="960" t="s">
        <v>394</v>
      </c>
      <c r="AL125" s="958"/>
      <c r="AM125" s="958"/>
      <c r="AN125" s="958"/>
      <c r="AO125" s="959"/>
      <c r="AP125" s="961" t="s">
        <v>485</v>
      </c>
      <c r="AQ125" s="962"/>
      <c r="AR125" s="962"/>
      <c r="AS125" s="962"/>
      <c r="AT125" s="963"/>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21" t="s">
        <v>486</v>
      </c>
      <c r="CL125" s="1006"/>
      <c r="CM125" s="1006"/>
      <c r="CN125" s="1006"/>
      <c r="CO125" s="1007"/>
      <c r="CP125" s="928" t="s">
        <v>487</v>
      </c>
      <c r="CQ125" s="896"/>
      <c r="CR125" s="896"/>
      <c r="CS125" s="896"/>
      <c r="CT125" s="896"/>
      <c r="CU125" s="896"/>
      <c r="CV125" s="896"/>
      <c r="CW125" s="896"/>
      <c r="CX125" s="896"/>
      <c r="CY125" s="896"/>
      <c r="CZ125" s="896"/>
      <c r="DA125" s="896"/>
      <c r="DB125" s="896"/>
      <c r="DC125" s="896"/>
      <c r="DD125" s="896"/>
      <c r="DE125" s="896"/>
      <c r="DF125" s="897"/>
      <c r="DG125" s="929" t="s">
        <v>488</v>
      </c>
      <c r="DH125" s="930"/>
      <c r="DI125" s="930"/>
      <c r="DJ125" s="930"/>
      <c r="DK125" s="930"/>
      <c r="DL125" s="930" t="s">
        <v>481</v>
      </c>
      <c r="DM125" s="930"/>
      <c r="DN125" s="930"/>
      <c r="DO125" s="930"/>
      <c r="DP125" s="930"/>
      <c r="DQ125" s="930" t="s">
        <v>489</v>
      </c>
      <c r="DR125" s="930"/>
      <c r="DS125" s="930"/>
      <c r="DT125" s="930"/>
      <c r="DU125" s="930"/>
      <c r="DV125" s="931" t="s">
        <v>489</v>
      </c>
      <c r="DW125" s="931"/>
      <c r="DX125" s="931"/>
      <c r="DY125" s="931"/>
      <c r="DZ125" s="932"/>
    </row>
    <row r="126" spans="1:130" s="229" customFormat="1" ht="26.25" customHeight="1" thickBot="1" x14ac:dyDescent="0.2">
      <c r="A126" s="1056"/>
      <c r="B126" s="948"/>
      <c r="C126" s="921" t="s">
        <v>468</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481</v>
      </c>
      <c r="AB126" s="958"/>
      <c r="AC126" s="958"/>
      <c r="AD126" s="958"/>
      <c r="AE126" s="959"/>
      <c r="AF126" s="960" t="s">
        <v>490</v>
      </c>
      <c r="AG126" s="958"/>
      <c r="AH126" s="958"/>
      <c r="AI126" s="958"/>
      <c r="AJ126" s="959"/>
      <c r="AK126" s="960" t="s">
        <v>394</v>
      </c>
      <c r="AL126" s="958"/>
      <c r="AM126" s="958"/>
      <c r="AN126" s="958"/>
      <c r="AO126" s="959"/>
      <c r="AP126" s="961" t="s">
        <v>491</v>
      </c>
      <c r="AQ126" s="962"/>
      <c r="AR126" s="962"/>
      <c r="AS126" s="962"/>
      <c r="AT126" s="963"/>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22"/>
      <c r="CL126" s="1009"/>
      <c r="CM126" s="1009"/>
      <c r="CN126" s="1009"/>
      <c r="CO126" s="1010"/>
      <c r="CP126" s="921" t="s">
        <v>492</v>
      </c>
      <c r="CQ126" s="922"/>
      <c r="CR126" s="922"/>
      <c r="CS126" s="922"/>
      <c r="CT126" s="922"/>
      <c r="CU126" s="922"/>
      <c r="CV126" s="922"/>
      <c r="CW126" s="922"/>
      <c r="CX126" s="922"/>
      <c r="CY126" s="922"/>
      <c r="CZ126" s="922"/>
      <c r="DA126" s="922"/>
      <c r="DB126" s="922"/>
      <c r="DC126" s="922"/>
      <c r="DD126" s="922"/>
      <c r="DE126" s="922"/>
      <c r="DF126" s="923"/>
      <c r="DG126" s="924" t="s">
        <v>490</v>
      </c>
      <c r="DH126" s="925"/>
      <c r="DI126" s="925"/>
      <c r="DJ126" s="925"/>
      <c r="DK126" s="925"/>
      <c r="DL126" s="925" t="s">
        <v>490</v>
      </c>
      <c r="DM126" s="925"/>
      <c r="DN126" s="925"/>
      <c r="DO126" s="925"/>
      <c r="DP126" s="925"/>
      <c r="DQ126" s="925" t="s">
        <v>394</v>
      </c>
      <c r="DR126" s="925"/>
      <c r="DS126" s="925"/>
      <c r="DT126" s="925"/>
      <c r="DU126" s="925"/>
      <c r="DV126" s="926" t="s">
        <v>485</v>
      </c>
      <c r="DW126" s="926"/>
      <c r="DX126" s="926"/>
      <c r="DY126" s="926"/>
      <c r="DZ126" s="927"/>
    </row>
    <row r="127" spans="1:130" s="229" customFormat="1" ht="26.25" customHeight="1" x14ac:dyDescent="0.15">
      <c r="A127" s="1057"/>
      <c r="B127" s="950"/>
      <c r="C127" s="972" t="s">
        <v>493</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485</v>
      </c>
      <c r="AB127" s="958"/>
      <c r="AC127" s="958"/>
      <c r="AD127" s="958"/>
      <c r="AE127" s="959"/>
      <c r="AF127" s="960" t="s">
        <v>494</v>
      </c>
      <c r="AG127" s="958"/>
      <c r="AH127" s="958"/>
      <c r="AI127" s="958"/>
      <c r="AJ127" s="959"/>
      <c r="AK127" s="960" t="s">
        <v>479</v>
      </c>
      <c r="AL127" s="958"/>
      <c r="AM127" s="958"/>
      <c r="AN127" s="958"/>
      <c r="AO127" s="959"/>
      <c r="AP127" s="961" t="s">
        <v>131</v>
      </c>
      <c r="AQ127" s="962"/>
      <c r="AR127" s="962"/>
      <c r="AS127" s="962"/>
      <c r="AT127" s="963"/>
      <c r="AU127" s="231"/>
      <c r="AV127" s="231"/>
      <c r="AW127" s="231"/>
      <c r="AX127" s="1030" t="s">
        <v>495</v>
      </c>
      <c r="AY127" s="1031"/>
      <c r="AZ127" s="1031"/>
      <c r="BA127" s="1031"/>
      <c r="BB127" s="1031"/>
      <c r="BC127" s="1031"/>
      <c r="BD127" s="1031"/>
      <c r="BE127" s="1032"/>
      <c r="BF127" s="1033" t="s">
        <v>496</v>
      </c>
      <c r="BG127" s="1031"/>
      <c r="BH127" s="1031"/>
      <c r="BI127" s="1031"/>
      <c r="BJ127" s="1031"/>
      <c r="BK127" s="1031"/>
      <c r="BL127" s="1032"/>
      <c r="BM127" s="1033" t="s">
        <v>497</v>
      </c>
      <c r="BN127" s="1031"/>
      <c r="BO127" s="1031"/>
      <c r="BP127" s="1031"/>
      <c r="BQ127" s="1031"/>
      <c r="BR127" s="1031"/>
      <c r="BS127" s="1032"/>
      <c r="BT127" s="1033" t="s">
        <v>498</v>
      </c>
      <c r="BU127" s="1031"/>
      <c r="BV127" s="1031"/>
      <c r="BW127" s="1031"/>
      <c r="BX127" s="1031"/>
      <c r="BY127" s="1031"/>
      <c r="BZ127" s="1054"/>
      <c r="CA127" s="231"/>
      <c r="CB127" s="231"/>
      <c r="CC127" s="231"/>
      <c r="CD127" s="254"/>
      <c r="CE127" s="254"/>
      <c r="CF127" s="254"/>
      <c r="CG127" s="231"/>
      <c r="CH127" s="231"/>
      <c r="CI127" s="231"/>
      <c r="CJ127" s="253"/>
      <c r="CK127" s="1022"/>
      <c r="CL127" s="1009"/>
      <c r="CM127" s="1009"/>
      <c r="CN127" s="1009"/>
      <c r="CO127" s="1010"/>
      <c r="CP127" s="921" t="s">
        <v>499</v>
      </c>
      <c r="CQ127" s="922"/>
      <c r="CR127" s="922"/>
      <c r="CS127" s="922"/>
      <c r="CT127" s="922"/>
      <c r="CU127" s="922"/>
      <c r="CV127" s="922"/>
      <c r="CW127" s="922"/>
      <c r="CX127" s="922"/>
      <c r="CY127" s="922"/>
      <c r="CZ127" s="922"/>
      <c r="DA127" s="922"/>
      <c r="DB127" s="922"/>
      <c r="DC127" s="922"/>
      <c r="DD127" s="922"/>
      <c r="DE127" s="922"/>
      <c r="DF127" s="923"/>
      <c r="DG127" s="924" t="s">
        <v>491</v>
      </c>
      <c r="DH127" s="925"/>
      <c r="DI127" s="925"/>
      <c r="DJ127" s="925"/>
      <c r="DK127" s="925"/>
      <c r="DL127" s="925" t="s">
        <v>394</v>
      </c>
      <c r="DM127" s="925"/>
      <c r="DN127" s="925"/>
      <c r="DO127" s="925"/>
      <c r="DP127" s="925"/>
      <c r="DQ127" s="925" t="s">
        <v>479</v>
      </c>
      <c r="DR127" s="925"/>
      <c r="DS127" s="925"/>
      <c r="DT127" s="925"/>
      <c r="DU127" s="925"/>
      <c r="DV127" s="926" t="s">
        <v>488</v>
      </c>
      <c r="DW127" s="926"/>
      <c r="DX127" s="926"/>
      <c r="DY127" s="926"/>
      <c r="DZ127" s="927"/>
    </row>
    <row r="128" spans="1:130" s="229" customFormat="1" ht="26.25" customHeight="1" thickBot="1" x14ac:dyDescent="0.2">
      <c r="A128" s="1040" t="s">
        <v>500</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501</v>
      </c>
      <c r="X128" s="1042"/>
      <c r="Y128" s="1042"/>
      <c r="Z128" s="1043"/>
      <c r="AA128" s="1044">
        <v>45941</v>
      </c>
      <c r="AB128" s="1045"/>
      <c r="AC128" s="1045"/>
      <c r="AD128" s="1045"/>
      <c r="AE128" s="1046"/>
      <c r="AF128" s="1047">
        <v>39995</v>
      </c>
      <c r="AG128" s="1045"/>
      <c r="AH128" s="1045"/>
      <c r="AI128" s="1045"/>
      <c r="AJ128" s="1046"/>
      <c r="AK128" s="1047">
        <v>41725</v>
      </c>
      <c r="AL128" s="1045"/>
      <c r="AM128" s="1045"/>
      <c r="AN128" s="1045"/>
      <c r="AO128" s="1046"/>
      <c r="AP128" s="1048"/>
      <c r="AQ128" s="1049"/>
      <c r="AR128" s="1049"/>
      <c r="AS128" s="1049"/>
      <c r="AT128" s="1050"/>
      <c r="AU128" s="231"/>
      <c r="AV128" s="231"/>
      <c r="AW128" s="231"/>
      <c r="AX128" s="895" t="s">
        <v>502</v>
      </c>
      <c r="AY128" s="896"/>
      <c r="AZ128" s="896"/>
      <c r="BA128" s="896"/>
      <c r="BB128" s="896"/>
      <c r="BC128" s="896"/>
      <c r="BD128" s="896"/>
      <c r="BE128" s="897"/>
      <c r="BF128" s="1051" t="s">
        <v>488</v>
      </c>
      <c r="BG128" s="1052"/>
      <c r="BH128" s="1052"/>
      <c r="BI128" s="1052"/>
      <c r="BJ128" s="1052"/>
      <c r="BK128" s="1052"/>
      <c r="BL128" s="1053"/>
      <c r="BM128" s="1051">
        <v>14.03</v>
      </c>
      <c r="BN128" s="1052"/>
      <c r="BO128" s="1052"/>
      <c r="BP128" s="1052"/>
      <c r="BQ128" s="1052"/>
      <c r="BR128" s="1052"/>
      <c r="BS128" s="1053"/>
      <c r="BT128" s="1051">
        <v>20</v>
      </c>
      <c r="BU128" s="1052"/>
      <c r="BV128" s="1052"/>
      <c r="BW128" s="1052"/>
      <c r="BX128" s="1052"/>
      <c r="BY128" s="1052"/>
      <c r="BZ128" s="1075"/>
      <c r="CA128" s="254"/>
      <c r="CB128" s="254"/>
      <c r="CC128" s="254"/>
      <c r="CD128" s="254"/>
      <c r="CE128" s="254"/>
      <c r="CF128" s="254"/>
      <c r="CG128" s="231"/>
      <c r="CH128" s="231"/>
      <c r="CI128" s="231"/>
      <c r="CJ128" s="253"/>
      <c r="CK128" s="1023"/>
      <c r="CL128" s="1024"/>
      <c r="CM128" s="1024"/>
      <c r="CN128" s="1024"/>
      <c r="CO128" s="1025"/>
      <c r="CP128" s="1034" t="s">
        <v>503</v>
      </c>
      <c r="CQ128" s="725"/>
      <c r="CR128" s="725"/>
      <c r="CS128" s="725"/>
      <c r="CT128" s="725"/>
      <c r="CU128" s="725"/>
      <c r="CV128" s="725"/>
      <c r="CW128" s="725"/>
      <c r="CX128" s="725"/>
      <c r="CY128" s="725"/>
      <c r="CZ128" s="725"/>
      <c r="DA128" s="725"/>
      <c r="DB128" s="725"/>
      <c r="DC128" s="725"/>
      <c r="DD128" s="725"/>
      <c r="DE128" s="725"/>
      <c r="DF128" s="1035"/>
      <c r="DG128" s="1036" t="s">
        <v>504</v>
      </c>
      <c r="DH128" s="1037"/>
      <c r="DI128" s="1037"/>
      <c r="DJ128" s="1037"/>
      <c r="DK128" s="1037"/>
      <c r="DL128" s="1037" t="s">
        <v>489</v>
      </c>
      <c r="DM128" s="1037"/>
      <c r="DN128" s="1037"/>
      <c r="DO128" s="1037"/>
      <c r="DP128" s="1037"/>
      <c r="DQ128" s="1037" t="s">
        <v>394</v>
      </c>
      <c r="DR128" s="1037"/>
      <c r="DS128" s="1037"/>
      <c r="DT128" s="1037"/>
      <c r="DU128" s="1037"/>
      <c r="DV128" s="1038" t="s">
        <v>489</v>
      </c>
      <c r="DW128" s="1038"/>
      <c r="DX128" s="1038"/>
      <c r="DY128" s="1038"/>
      <c r="DZ128" s="1039"/>
    </row>
    <row r="129" spans="1:131" s="229" customFormat="1" ht="26.25" customHeight="1" x14ac:dyDescent="0.15">
      <c r="A129" s="933" t="s">
        <v>109</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505</v>
      </c>
      <c r="X129" s="1070"/>
      <c r="Y129" s="1070"/>
      <c r="Z129" s="1071"/>
      <c r="AA129" s="957">
        <v>6923107</v>
      </c>
      <c r="AB129" s="958"/>
      <c r="AC129" s="958"/>
      <c r="AD129" s="958"/>
      <c r="AE129" s="959"/>
      <c r="AF129" s="960">
        <v>7177810</v>
      </c>
      <c r="AG129" s="958"/>
      <c r="AH129" s="958"/>
      <c r="AI129" s="958"/>
      <c r="AJ129" s="959"/>
      <c r="AK129" s="960">
        <v>7051312</v>
      </c>
      <c r="AL129" s="958"/>
      <c r="AM129" s="958"/>
      <c r="AN129" s="958"/>
      <c r="AO129" s="959"/>
      <c r="AP129" s="1072"/>
      <c r="AQ129" s="1073"/>
      <c r="AR129" s="1073"/>
      <c r="AS129" s="1073"/>
      <c r="AT129" s="1074"/>
      <c r="AU129" s="232"/>
      <c r="AV129" s="232"/>
      <c r="AW129" s="232"/>
      <c r="AX129" s="1064" t="s">
        <v>506</v>
      </c>
      <c r="AY129" s="922"/>
      <c r="AZ129" s="922"/>
      <c r="BA129" s="922"/>
      <c r="BB129" s="922"/>
      <c r="BC129" s="922"/>
      <c r="BD129" s="922"/>
      <c r="BE129" s="923"/>
      <c r="BF129" s="1065" t="s">
        <v>484</v>
      </c>
      <c r="BG129" s="1066"/>
      <c r="BH129" s="1066"/>
      <c r="BI129" s="1066"/>
      <c r="BJ129" s="1066"/>
      <c r="BK129" s="1066"/>
      <c r="BL129" s="1067"/>
      <c r="BM129" s="1065">
        <v>19.03</v>
      </c>
      <c r="BN129" s="1066"/>
      <c r="BO129" s="1066"/>
      <c r="BP129" s="1066"/>
      <c r="BQ129" s="1066"/>
      <c r="BR129" s="1066"/>
      <c r="BS129" s="1067"/>
      <c r="BT129" s="1065">
        <v>30</v>
      </c>
      <c r="BU129" s="1066"/>
      <c r="BV129" s="1066"/>
      <c r="BW129" s="1066"/>
      <c r="BX129" s="1066"/>
      <c r="BY129" s="1066"/>
      <c r="BZ129" s="1068"/>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933" t="s">
        <v>507</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508</v>
      </c>
      <c r="X130" s="1070"/>
      <c r="Y130" s="1070"/>
      <c r="Z130" s="1071"/>
      <c r="AA130" s="957">
        <v>1659782</v>
      </c>
      <c r="AB130" s="958"/>
      <c r="AC130" s="958"/>
      <c r="AD130" s="958"/>
      <c r="AE130" s="959"/>
      <c r="AF130" s="960">
        <v>1576593</v>
      </c>
      <c r="AG130" s="958"/>
      <c r="AH130" s="958"/>
      <c r="AI130" s="958"/>
      <c r="AJ130" s="959"/>
      <c r="AK130" s="960">
        <v>1580076</v>
      </c>
      <c r="AL130" s="958"/>
      <c r="AM130" s="958"/>
      <c r="AN130" s="958"/>
      <c r="AO130" s="959"/>
      <c r="AP130" s="1072"/>
      <c r="AQ130" s="1073"/>
      <c r="AR130" s="1073"/>
      <c r="AS130" s="1073"/>
      <c r="AT130" s="1074"/>
      <c r="AU130" s="232"/>
      <c r="AV130" s="232"/>
      <c r="AW130" s="232"/>
      <c r="AX130" s="1064" t="s">
        <v>509</v>
      </c>
      <c r="AY130" s="922"/>
      <c r="AZ130" s="922"/>
      <c r="BA130" s="922"/>
      <c r="BB130" s="922"/>
      <c r="BC130" s="922"/>
      <c r="BD130" s="922"/>
      <c r="BE130" s="923"/>
      <c r="BF130" s="1100">
        <v>13.2</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510</v>
      </c>
      <c r="X131" s="1107"/>
      <c r="Y131" s="1107"/>
      <c r="Z131" s="1108"/>
      <c r="AA131" s="1003">
        <v>5263325</v>
      </c>
      <c r="AB131" s="985"/>
      <c r="AC131" s="985"/>
      <c r="AD131" s="985"/>
      <c r="AE131" s="986"/>
      <c r="AF131" s="984">
        <v>5601217</v>
      </c>
      <c r="AG131" s="985"/>
      <c r="AH131" s="985"/>
      <c r="AI131" s="985"/>
      <c r="AJ131" s="986"/>
      <c r="AK131" s="984">
        <v>5471236</v>
      </c>
      <c r="AL131" s="985"/>
      <c r="AM131" s="985"/>
      <c r="AN131" s="985"/>
      <c r="AO131" s="986"/>
      <c r="AP131" s="1109"/>
      <c r="AQ131" s="1110"/>
      <c r="AR131" s="1110"/>
      <c r="AS131" s="1110"/>
      <c r="AT131" s="1111"/>
      <c r="AU131" s="232"/>
      <c r="AV131" s="232"/>
      <c r="AW131" s="232"/>
      <c r="AX131" s="1082" t="s">
        <v>511</v>
      </c>
      <c r="AY131" s="725"/>
      <c r="AZ131" s="725"/>
      <c r="BA131" s="725"/>
      <c r="BB131" s="725"/>
      <c r="BC131" s="725"/>
      <c r="BD131" s="725"/>
      <c r="BE131" s="1035"/>
      <c r="BF131" s="1083">
        <v>79.7</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1089" t="s">
        <v>512</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513</v>
      </c>
      <c r="W132" s="1093"/>
      <c r="X132" s="1093"/>
      <c r="Y132" s="1093"/>
      <c r="Z132" s="1094"/>
      <c r="AA132" s="1095">
        <v>14.31334755</v>
      </c>
      <c r="AB132" s="1096"/>
      <c r="AC132" s="1096"/>
      <c r="AD132" s="1096"/>
      <c r="AE132" s="1097"/>
      <c r="AF132" s="1098">
        <v>12.405554009999999</v>
      </c>
      <c r="AG132" s="1096"/>
      <c r="AH132" s="1096"/>
      <c r="AI132" s="1096"/>
      <c r="AJ132" s="1097"/>
      <c r="AK132" s="1098">
        <v>13.040618240000001</v>
      </c>
      <c r="AL132" s="1096"/>
      <c r="AM132" s="1096"/>
      <c r="AN132" s="1096"/>
      <c r="AO132" s="1097"/>
      <c r="AP132" s="1000"/>
      <c r="AQ132" s="1001"/>
      <c r="AR132" s="1001"/>
      <c r="AS132" s="1001"/>
      <c r="AT132" s="1099"/>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514</v>
      </c>
      <c r="W133" s="1076"/>
      <c r="X133" s="1076"/>
      <c r="Y133" s="1076"/>
      <c r="Z133" s="1077"/>
      <c r="AA133" s="1078">
        <v>15</v>
      </c>
      <c r="AB133" s="1079"/>
      <c r="AC133" s="1079"/>
      <c r="AD133" s="1079"/>
      <c r="AE133" s="1080"/>
      <c r="AF133" s="1078">
        <v>14.1</v>
      </c>
      <c r="AG133" s="1079"/>
      <c r="AH133" s="1079"/>
      <c r="AI133" s="1079"/>
      <c r="AJ133" s="1080"/>
      <c r="AK133" s="1078">
        <v>13.2</v>
      </c>
      <c r="AL133" s="1079"/>
      <c r="AM133" s="1079"/>
      <c r="AN133" s="1079"/>
      <c r="AO133" s="1080"/>
      <c r="AP133" s="1027"/>
      <c r="AQ133" s="1028"/>
      <c r="AR133" s="1028"/>
      <c r="AS133" s="1028"/>
      <c r="AT133" s="1081"/>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4v3aQr01jfjBfvPjUhr2/csldreP4BzOsxVfqCY8HeYZkd0aogjJFlNzk2wmUanNjGUKEr6Pok/eZE7EPZ9VXQ==" saltValue="blKV6/AWv6Z0X+oRds5F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9" customWidth="1"/>
    <col min="121" max="121" width="0" style="258" hidden="1" customWidth="1"/>
    <col min="122" max="16384" width="9" style="258" hidden="1"/>
  </cols>
  <sheetData>
    <row r="1" spans="1:120"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8"/>
    </row>
    <row r="17" spans="119:120" x14ac:dyDescent="0.15">
      <c r="DP17" s="258"/>
    </row>
    <row r="18" spans="119:120" x14ac:dyDescent="0.15"/>
    <row r="19" spans="119:120" x14ac:dyDescent="0.15"/>
    <row r="20" spans="119:120" x14ac:dyDescent="0.15">
      <c r="DO20" s="258"/>
      <c r="DP20" s="258"/>
    </row>
    <row r="21" spans="119:120" x14ac:dyDescent="0.15">
      <c r="DP21" s="258"/>
    </row>
    <row r="22" spans="119:120" x14ac:dyDescent="0.15"/>
    <row r="23" spans="119:120" x14ac:dyDescent="0.15">
      <c r="DO23" s="258"/>
      <c r="DP23" s="258"/>
    </row>
    <row r="24" spans="119:120" x14ac:dyDescent="0.15">
      <c r="DP24" s="258"/>
    </row>
    <row r="25" spans="119:120" x14ac:dyDescent="0.15">
      <c r="DP25" s="258"/>
    </row>
    <row r="26" spans="119:120" x14ac:dyDescent="0.15">
      <c r="DO26" s="258"/>
      <c r="DP26" s="258"/>
    </row>
    <row r="27" spans="119:120" x14ac:dyDescent="0.15"/>
    <row r="28" spans="119:120" x14ac:dyDescent="0.15">
      <c r="DO28" s="258"/>
      <c r="DP28" s="258"/>
    </row>
    <row r="29" spans="119:120" x14ac:dyDescent="0.15">
      <c r="DP29" s="258"/>
    </row>
    <row r="30" spans="119:120" x14ac:dyDescent="0.15"/>
    <row r="31" spans="119:120" x14ac:dyDescent="0.15">
      <c r="DO31" s="258"/>
      <c r="DP31" s="258"/>
    </row>
    <row r="32" spans="119:120" x14ac:dyDescent="0.15"/>
    <row r="33" spans="98:120" x14ac:dyDescent="0.15">
      <c r="DO33" s="258"/>
      <c r="DP33" s="258"/>
    </row>
    <row r="34" spans="98:120" x14ac:dyDescent="0.15">
      <c r="DM34" s="258"/>
    </row>
    <row r="35" spans="98:120" x14ac:dyDescent="0.15">
      <c r="CT35" s="258"/>
      <c r="CU35" s="258"/>
      <c r="CV35" s="258"/>
      <c r="CY35" s="258"/>
      <c r="CZ35" s="258"/>
      <c r="DA35" s="258"/>
      <c r="DD35" s="258"/>
      <c r="DE35" s="258"/>
      <c r="DF35" s="258"/>
      <c r="DI35" s="258"/>
      <c r="DJ35" s="258"/>
      <c r="DK35" s="258"/>
      <c r="DM35" s="258"/>
      <c r="DN35" s="258"/>
      <c r="DO35" s="258"/>
      <c r="DP35" s="258"/>
    </row>
    <row r="36" spans="98:120" x14ac:dyDescent="0.15"/>
    <row r="37" spans="98:120" x14ac:dyDescent="0.15">
      <c r="CW37" s="258"/>
      <c r="DB37" s="258"/>
      <c r="DG37" s="258"/>
      <c r="DL37" s="258"/>
      <c r="DP37" s="258"/>
    </row>
    <row r="38" spans="98:120" x14ac:dyDescent="0.15">
      <c r="CT38" s="258"/>
      <c r="CU38" s="258"/>
      <c r="CV38" s="258"/>
      <c r="CW38" s="258"/>
      <c r="CY38" s="258"/>
      <c r="CZ38" s="258"/>
      <c r="DA38" s="258"/>
      <c r="DB38" s="258"/>
      <c r="DD38" s="258"/>
      <c r="DE38" s="258"/>
      <c r="DF38" s="258"/>
      <c r="DG38" s="258"/>
      <c r="DI38" s="258"/>
      <c r="DJ38" s="258"/>
      <c r="DK38" s="258"/>
      <c r="DL38" s="258"/>
      <c r="DN38" s="258"/>
      <c r="DO38" s="258"/>
      <c r="DP38" s="25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8"/>
      <c r="DO49" s="258"/>
      <c r="DP49" s="25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8"/>
      <c r="CS63" s="258"/>
      <c r="CX63" s="258"/>
      <c r="DC63" s="258"/>
      <c r="DH63" s="258"/>
    </row>
    <row r="64" spans="22:120" x14ac:dyDescent="0.15">
      <c r="V64" s="258"/>
    </row>
    <row r="65" spans="15:120" x14ac:dyDescent="0.15">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x14ac:dyDescent="0.15">
      <c r="Q66" s="258"/>
      <c r="S66" s="258"/>
      <c r="U66" s="258"/>
      <c r="DM66" s="258"/>
    </row>
    <row r="67" spans="15:120" x14ac:dyDescent="0.15">
      <c r="O67" s="258"/>
      <c r="P67" s="258"/>
      <c r="R67" s="258"/>
      <c r="T67" s="258"/>
      <c r="Y67" s="258"/>
      <c r="CT67" s="258"/>
      <c r="CV67" s="258"/>
      <c r="CW67" s="258"/>
      <c r="CY67" s="258"/>
      <c r="DA67" s="258"/>
      <c r="DB67" s="258"/>
      <c r="DD67" s="258"/>
      <c r="DF67" s="258"/>
      <c r="DG67" s="258"/>
      <c r="DI67" s="258"/>
      <c r="DK67" s="258"/>
      <c r="DL67" s="258"/>
      <c r="DN67" s="258"/>
      <c r="DO67" s="258"/>
      <c r="DP67" s="258"/>
    </row>
    <row r="68" spans="15:120" x14ac:dyDescent="0.15"/>
    <row r="69" spans="15:120" x14ac:dyDescent="0.15"/>
    <row r="70" spans="15:120" x14ac:dyDescent="0.15"/>
    <row r="71" spans="15:120" x14ac:dyDescent="0.15"/>
    <row r="72" spans="15:120" x14ac:dyDescent="0.15">
      <c r="DP72" s="258"/>
    </row>
    <row r="73" spans="15:120" x14ac:dyDescent="0.15">
      <c r="DP73" s="25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8"/>
      <c r="CX96" s="258"/>
      <c r="DC96" s="258"/>
      <c r="DH96" s="258"/>
    </row>
    <row r="97" spans="24:120" x14ac:dyDescent="0.15">
      <c r="CS97" s="258"/>
      <c r="CX97" s="258"/>
      <c r="DC97" s="258"/>
      <c r="DH97" s="258"/>
      <c r="DP97" s="259" t="s">
        <v>515</v>
      </c>
    </row>
    <row r="98" spans="24:120" hidden="1" x14ac:dyDescent="0.15">
      <c r="CS98" s="258"/>
      <c r="CX98" s="258"/>
      <c r="DC98" s="258"/>
      <c r="DH98" s="258"/>
    </row>
    <row r="99" spans="24:120" hidden="1" x14ac:dyDescent="0.15">
      <c r="CS99" s="258"/>
      <c r="CX99" s="258"/>
      <c r="DC99" s="258"/>
      <c r="DH99" s="258"/>
    </row>
    <row r="101" spans="24:120" ht="12" hidden="1" customHeight="1" x14ac:dyDescent="0.15">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15">
      <c r="CU102" s="258"/>
      <c r="CZ102" s="258"/>
      <c r="DE102" s="258"/>
      <c r="DJ102" s="258"/>
      <c r="DM102" s="258"/>
    </row>
    <row r="103" spans="24:120" hidden="1" x14ac:dyDescent="0.15">
      <c r="CT103" s="258"/>
      <c r="CV103" s="258"/>
      <c r="CW103" s="258"/>
      <c r="CY103" s="258"/>
      <c r="DA103" s="258"/>
      <c r="DB103" s="258"/>
      <c r="DD103" s="258"/>
      <c r="DF103" s="258"/>
      <c r="DG103" s="258"/>
      <c r="DI103" s="258"/>
      <c r="DK103" s="258"/>
      <c r="DL103" s="258"/>
      <c r="DM103" s="258"/>
      <c r="DN103" s="258"/>
      <c r="DO103" s="258"/>
      <c r="DP103" s="258"/>
    </row>
    <row r="104" spans="24:120" hidden="1" x14ac:dyDescent="0.15">
      <c r="CV104" s="258"/>
      <c r="CW104" s="258"/>
      <c r="DA104" s="258"/>
      <c r="DB104" s="258"/>
      <c r="DF104" s="258"/>
      <c r="DG104" s="258"/>
      <c r="DK104" s="258"/>
      <c r="DL104" s="258"/>
      <c r="DN104" s="258"/>
      <c r="DO104" s="258"/>
      <c r="DP104" s="258"/>
    </row>
    <row r="105" spans="24:120" ht="12.75" hidden="1" customHeight="1" x14ac:dyDescent="0.15"/>
  </sheetData>
  <sheetProtection algorithmName="SHA-512" hashValue="y3cSGEOq/2wvtIAXaHEYtJHXZlMVKYtlSxbjXuWaWI6wppUKhXWcR9oICoy+3ccQtsNjvQTg4FhV+NRi7yEHRA==" saltValue="iPg4sXActKzh1N8t2Hm8N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row r="3" spans="2:116" x14ac:dyDescent="0.15"/>
    <row r="4" spans="2:116" x14ac:dyDescent="0.15">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x14ac:dyDescent="0.15">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x14ac:dyDescent="0.15"/>
    <row r="20" spans="9:116" x14ac:dyDescent="0.15"/>
    <row r="21" spans="9:116" x14ac:dyDescent="0.15">
      <c r="DL21" s="258"/>
    </row>
    <row r="22" spans="9:116" x14ac:dyDescent="0.15">
      <c r="DI22" s="258"/>
      <c r="DJ22" s="258"/>
      <c r="DK22" s="258"/>
      <c r="DL22" s="258"/>
    </row>
    <row r="23" spans="9:116" x14ac:dyDescent="0.15">
      <c r="CY23" s="258"/>
      <c r="CZ23" s="258"/>
      <c r="DA23" s="258"/>
      <c r="DB23" s="258"/>
      <c r="DC23" s="258"/>
      <c r="DD23" s="258"/>
      <c r="DE23" s="258"/>
      <c r="DF23" s="258"/>
      <c r="DG23" s="258"/>
      <c r="DH23" s="258"/>
      <c r="DI23" s="258"/>
      <c r="DJ23" s="258"/>
      <c r="DK23" s="258"/>
      <c r="DL23" s="25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8"/>
      <c r="DA35" s="258"/>
      <c r="DB35" s="258"/>
      <c r="DC35" s="258"/>
      <c r="DD35" s="258"/>
      <c r="DE35" s="258"/>
      <c r="DF35" s="258"/>
      <c r="DG35" s="258"/>
      <c r="DH35" s="258"/>
      <c r="DI35" s="258"/>
      <c r="DJ35" s="258"/>
      <c r="DK35" s="258"/>
      <c r="DL35" s="258"/>
    </row>
    <row r="36" spans="15:116" x14ac:dyDescent="0.15"/>
    <row r="37" spans="15:116" x14ac:dyDescent="0.15">
      <c r="DL37" s="258"/>
    </row>
    <row r="38" spans="15:116" x14ac:dyDescent="0.15">
      <c r="DI38" s="258"/>
      <c r="DJ38" s="258"/>
      <c r="DK38" s="258"/>
      <c r="DL38" s="258"/>
    </row>
    <row r="39" spans="15:116" x14ac:dyDescent="0.15"/>
    <row r="40" spans="15:116" x14ac:dyDescent="0.15"/>
    <row r="41" spans="15:116" x14ac:dyDescent="0.15"/>
    <row r="42" spans="15:116" x14ac:dyDescent="0.15"/>
    <row r="43" spans="15:116" x14ac:dyDescent="0.15">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x14ac:dyDescent="0.15">
      <c r="DL44" s="258"/>
    </row>
    <row r="45" spans="15:116" x14ac:dyDescent="0.15"/>
    <row r="46" spans="15:116" x14ac:dyDescent="0.15">
      <c r="DA46" s="258"/>
      <c r="DB46" s="258"/>
      <c r="DC46" s="258"/>
      <c r="DD46" s="258"/>
      <c r="DE46" s="258"/>
      <c r="DF46" s="258"/>
      <c r="DG46" s="258"/>
      <c r="DH46" s="258"/>
      <c r="DI46" s="258"/>
      <c r="DJ46" s="258"/>
      <c r="DK46" s="258"/>
      <c r="DL46" s="258"/>
    </row>
    <row r="47" spans="15:116" x14ac:dyDescent="0.15"/>
    <row r="48" spans="15:116" x14ac:dyDescent="0.15"/>
    <row r="49" spans="104:116" x14ac:dyDescent="0.15"/>
    <row r="50" spans="104:116" x14ac:dyDescent="0.15">
      <c r="CZ50" s="258"/>
      <c r="DA50" s="258"/>
      <c r="DB50" s="258"/>
      <c r="DC50" s="258"/>
      <c r="DD50" s="258"/>
      <c r="DE50" s="258"/>
      <c r="DF50" s="258"/>
      <c r="DG50" s="258"/>
      <c r="DH50" s="258"/>
      <c r="DI50" s="258"/>
      <c r="DJ50" s="258"/>
      <c r="DK50" s="258"/>
      <c r="DL50" s="258"/>
    </row>
    <row r="51" spans="104:116" x14ac:dyDescent="0.15"/>
    <row r="52" spans="104:116" x14ac:dyDescent="0.15"/>
    <row r="53" spans="104:116" x14ac:dyDescent="0.15">
      <c r="DL53" s="25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8"/>
      <c r="DD67" s="258"/>
      <c r="DE67" s="258"/>
      <c r="DF67" s="258"/>
      <c r="DG67" s="258"/>
      <c r="DH67" s="258"/>
      <c r="DI67" s="258"/>
      <c r="DJ67" s="258"/>
      <c r="DK67" s="258"/>
      <c r="DL67" s="25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wZisIkgzpbqatl5ULhsDeN17inE6weEiXpBfNcRBO1vWrKeAfyPVW/JGMFT1dvhrWteyWXhFxfBlrmc0IrKfg==" saltValue="XcT1HrgWXZmK1W+rYKFCu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516</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517</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13" t="s">
        <v>518</v>
      </c>
      <c r="AP7" s="271"/>
      <c r="AQ7" s="272" t="s">
        <v>519</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14"/>
      <c r="AP8" s="277" t="s">
        <v>520</v>
      </c>
      <c r="AQ8" s="278" t="s">
        <v>521</v>
      </c>
      <c r="AR8" s="279" t="s">
        <v>522</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5" t="s">
        <v>523</v>
      </c>
      <c r="AL9" s="1116"/>
      <c r="AM9" s="1116"/>
      <c r="AN9" s="1117"/>
      <c r="AO9" s="280">
        <v>1807240</v>
      </c>
      <c r="AP9" s="280">
        <v>181432</v>
      </c>
      <c r="AQ9" s="281">
        <v>121814</v>
      </c>
      <c r="AR9" s="282">
        <v>48.9</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5" t="s">
        <v>524</v>
      </c>
      <c r="AL10" s="1116"/>
      <c r="AM10" s="1116"/>
      <c r="AN10" s="1117"/>
      <c r="AO10" s="283">
        <v>305194</v>
      </c>
      <c r="AP10" s="283">
        <v>30639</v>
      </c>
      <c r="AQ10" s="284">
        <v>18777</v>
      </c>
      <c r="AR10" s="285">
        <v>63.2</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5" t="s">
        <v>525</v>
      </c>
      <c r="AL11" s="1116"/>
      <c r="AM11" s="1116"/>
      <c r="AN11" s="1117"/>
      <c r="AO11" s="283">
        <v>99387</v>
      </c>
      <c r="AP11" s="283">
        <v>9978</v>
      </c>
      <c r="AQ11" s="284">
        <v>3489</v>
      </c>
      <c r="AR11" s="285">
        <v>186</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5" t="s">
        <v>526</v>
      </c>
      <c r="AL12" s="1116"/>
      <c r="AM12" s="1116"/>
      <c r="AN12" s="1117"/>
      <c r="AO12" s="283" t="s">
        <v>527</v>
      </c>
      <c r="AP12" s="283" t="s">
        <v>527</v>
      </c>
      <c r="AQ12" s="284" t="s">
        <v>527</v>
      </c>
      <c r="AR12" s="285" t="s">
        <v>527</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5" t="s">
        <v>528</v>
      </c>
      <c r="AL13" s="1116"/>
      <c r="AM13" s="1116"/>
      <c r="AN13" s="1117"/>
      <c r="AO13" s="283">
        <v>174401</v>
      </c>
      <c r="AP13" s="283">
        <v>17508</v>
      </c>
      <c r="AQ13" s="284">
        <v>6796</v>
      </c>
      <c r="AR13" s="285">
        <v>157.6</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5" t="s">
        <v>529</v>
      </c>
      <c r="AL14" s="1116"/>
      <c r="AM14" s="1116"/>
      <c r="AN14" s="1117"/>
      <c r="AO14" s="283">
        <v>80034</v>
      </c>
      <c r="AP14" s="283">
        <v>8035</v>
      </c>
      <c r="AQ14" s="284">
        <v>2572</v>
      </c>
      <c r="AR14" s="285">
        <v>212.4</v>
      </c>
    </row>
    <row r="15" spans="1:46" ht="13.5" customHeight="1"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18" t="s">
        <v>530</v>
      </c>
      <c r="AL15" s="1119"/>
      <c r="AM15" s="1119"/>
      <c r="AN15" s="1120"/>
      <c r="AO15" s="283">
        <v>-160285</v>
      </c>
      <c r="AP15" s="283">
        <v>-16091</v>
      </c>
      <c r="AQ15" s="284">
        <v>-9119</v>
      </c>
      <c r="AR15" s="285">
        <v>76.5</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18" t="s">
        <v>190</v>
      </c>
      <c r="AL16" s="1119"/>
      <c r="AM16" s="1119"/>
      <c r="AN16" s="1120"/>
      <c r="AO16" s="283">
        <v>2305971</v>
      </c>
      <c r="AP16" s="283">
        <v>231500</v>
      </c>
      <c r="AQ16" s="284">
        <v>144330</v>
      </c>
      <c r="AR16" s="285">
        <v>60.4</v>
      </c>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531</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532</v>
      </c>
      <c r="AP20" s="292" t="s">
        <v>533</v>
      </c>
      <c r="AQ20" s="293" t="s">
        <v>534</v>
      </c>
      <c r="AR20" s="294"/>
    </row>
    <row r="21" spans="1:46" s="300" customFormat="1" x14ac:dyDescent="0.15">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1" t="s">
        <v>535</v>
      </c>
      <c r="AL21" s="1122"/>
      <c r="AM21" s="1122"/>
      <c r="AN21" s="1123"/>
      <c r="AO21" s="296">
        <v>18.57</v>
      </c>
      <c r="AP21" s="297">
        <v>12.76</v>
      </c>
      <c r="AQ21" s="298">
        <v>5.81</v>
      </c>
      <c r="AR21" s="266"/>
      <c r="AS21" s="299"/>
      <c r="AT21" s="295"/>
    </row>
    <row r="22" spans="1:46" s="300" customFormat="1" x14ac:dyDescent="0.15">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1" t="s">
        <v>536</v>
      </c>
      <c r="AL22" s="1122"/>
      <c r="AM22" s="1122"/>
      <c r="AN22" s="1123"/>
      <c r="AO22" s="301">
        <v>97.9</v>
      </c>
      <c r="AP22" s="302">
        <v>95.6</v>
      </c>
      <c r="AQ22" s="303">
        <v>2.2999999999999998</v>
      </c>
      <c r="AR22" s="287"/>
      <c r="AS22" s="299"/>
      <c r="AT22" s="295"/>
    </row>
    <row r="23" spans="1:46" s="300" customFormat="1" x14ac:dyDescent="0.15">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x14ac:dyDescent="0.15">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x14ac:dyDescent="0.15">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x14ac:dyDescent="0.15">
      <c r="A26" s="1112" t="s">
        <v>537</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6"/>
    </row>
    <row r="27" spans="1:46" x14ac:dyDescent="0.15">
      <c r="A27" s="308"/>
      <c r="AO27" s="261"/>
      <c r="AP27" s="261"/>
      <c r="AQ27" s="261"/>
      <c r="AR27" s="261"/>
      <c r="AS27" s="261"/>
      <c r="AT27" s="261"/>
    </row>
    <row r="28" spans="1:46" ht="17.25" x14ac:dyDescent="0.15">
      <c r="A28" s="262" t="s">
        <v>538</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539</v>
      </c>
      <c r="AL29" s="266"/>
      <c r="AM29" s="266"/>
      <c r="AN29" s="266"/>
      <c r="AO29" s="261"/>
      <c r="AP29" s="261"/>
      <c r="AQ29" s="261"/>
      <c r="AR29" s="261"/>
      <c r="AS29" s="310"/>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13" t="s">
        <v>518</v>
      </c>
      <c r="AP30" s="271"/>
      <c r="AQ30" s="272" t="s">
        <v>519</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14"/>
      <c r="AP31" s="277" t="s">
        <v>520</v>
      </c>
      <c r="AQ31" s="278" t="s">
        <v>521</v>
      </c>
      <c r="AR31" s="279" t="s">
        <v>522</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29" t="s">
        <v>540</v>
      </c>
      <c r="AL32" s="1130"/>
      <c r="AM32" s="1130"/>
      <c r="AN32" s="1131"/>
      <c r="AO32" s="311">
        <v>1530250</v>
      </c>
      <c r="AP32" s="311">
        <v>153624</v>
      </c>
      <c r="AQ32" s="312">
        <v>83451</v>
      </c>
      <c r="AR32" s="313">
        <v>84.1</v>
      </c>
    </row>
    <row r="33" spans="1:46"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29" t="s">
        <v>541</v>
      </c>
      <c r="AL33" s="1130"/>
      <c r="AM33" s="1130"/>
      <c r="AN33" s="1131"/>
      <c r="AO33" s="311" t="s">
        <v>527</v>
      </c>
      <c r="AP33" s="311" t="s">
        <v>527</v>
      </c>
      <c r="AQ33" s="312" t="s">
        <v>527</v>
      </c>
      <c r="AR33" s="313" t="s">
        <v>527</v>
      </c>
    </row>
    <row r="34" spans="1:46"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29" t="s">
        <v>542</v>
      </c>
      <c r="AL34" s="1130"/>
      <c r="AM34" s="1130"/>
      <c r="AN34" s="1131"/>
      <c r="AO34" s="311" t="s">
        <v>527</v>
      </c>
      <c r="AP34" s="311" t="s">
        <v>527</v>
      </c>
      <c r="AQ34" s="312" t="s">
        <v>527</v>
      </c>
      <c r="AR34" s="313" t="s">
        <v>527</v>
      </c>
    </row>
    <row r="35" spans="1:46"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29" t="s">
        <v>543</v>
      </c>
      <c r="AL35" s="1130"/>
      <c r="AM35" s="1130"/>
      <c r="AN35" s="1131"/>
      <c r="AO35" s="311">
        <v>725725</v>
      </c>
      <c r="AP35" s="311">
        <v>72857</v>
      </c>
      <c r="AQ35" s="312">
        <v>28003</v>
      </c>
      <c r="AR35" s="313">
        <v>160.19999999999999</v>
      </c>
    </row>
    <row r="36" spans="1:46"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29" t="s">
        <v>544</v>
      </c>
      <c r="AL36" s="1130"/>
      <c r="AM36" s="1130"/>
      <c r="AN36" s="1131"/>
      <c r="AO36" s="311">
        <v>75327</v>
      </c>
      <c r="AP36" s="311">
        <v>7562</v>
      </c>
      <c r="AQ36" s="312">
        <v>3357</v>
      </c>
      <c r="AR36" s="313">
        <v>125.3</v>
      </c>
    </row>
    <row r="37" spans="1:46"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29" t="s">
        <v>545</v>
      </c>
      <c r="AL37" s="1130"/>
      <c r="AM37" s="1130"/>
      <c r="AN37" s="1131"/>
      <c r="AO37" s="311">
        <v>3591</v>
      </c>
      <c r="AP37" s="311">
        <v>361</v>
      </c>
      <c r="AQ37" s="312">
        <v>824</v>
      </c>
      <c r="AR37" s="313">
        <v>-56.2</v>
      </c>
    </row>
    <row r="38" spans="1:46"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32" t="s">
        <v>546</v>
      </c>
      <c r="AL38" s="1133"/>
      <c r="AM38" s="1133"/>
      <c r="AN38" s="1134"/>
      <c r="AO38" s="314">
        <v>391</v>
      </c>
      <c r="AP38" s="314">
        <v>39</v>
      </c>
      <c r="AQ38" s="315">
        <v>11</v>
      </c>
      <c r="AR38" s="303">
        <v>254.5</v>
      </c>
      <c r="AS38" s="310"/>
    </row>
    <row r="39" spans="1:46"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32" t="s">
        <v>547</v>
      </c>
      <c r="AL39" s="1133"/>
      <c r="AM39" s="1133"/>
      <c r="AN39" s="1134"/>
      <c r="AO39" s="311">
        <v>-41725</v>
      </c>
      <c r="AP39" s="311">
        <v>-4189</v>
      </c>
      <c r="AQ39" s="312">
        <v>-3327</v>
      </c>
      <c r="AR39" s="313">
        <v>25.9</v>
      </c>
      <c r="AS39" s="310"/>
    </row>
    <row r="40" spans="1:46"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29" t="s">
        <v>548</v>
      </c>
      <c r="AL40" s="1130"/>
      <c r="AM40" s="1130"/>
      <c r="AN40" s="1131"/>
      <c r="AO40" s="311">
        <v>-1580076</v>
      </c>
      <c r="AP40" s="311">
        <v>-158626</v>
      </c>
      <c r="AQ40" s="312">
        <v>-75351</v>
      </c>
      <c r="AR40" s="313">
        <v>110.5</v>
      </c>
      <c r="AS40" s="310"/>
    </row>
    <row r="41" spans="1:46"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35" t="s">
        <v>301</v>
      </c>
      <c r="AL41" s="1136"/>
      <c r="AM41" s="1136"/>
      <c r="AN41" s="1137"/>
      <c r="AO41" s="311">
        <v>713483</v>
      </c>
      <c r="AP41" s="311">
        <v>71628</v>
      </c>
      <c r="AQ41" s="312">
        <v>36968</v>
      </c>
      <c r="AR41" s="313">
        <v>93.8</v>
      </c>
      <c r="AS41" s="310"/>
    </row>
    <row r="42" spans="1:46"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549</v>
      </c>
      <c r="AL42" s="261"/>
      <c r="AM42" s="261"/>
      <c r="AN42" s="261"/>
      <c r="AO42" s="261"/>
      <c r="AP42" s="261"/>
      <c r="AQ42" s="287"/>
      <c r="AR42" s="287"/>
      <c r="AS42" s="310"/>
    </row>
    <row r="43" spans="1:46" x14ac:dyDescent="0.15">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x14ac:dyDescent="0.15">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x14ac:dyDescent="0.15">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15">
      <c r="A47" s="320" t="s">
        <v>550</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551</v>
      </c>
      <c r="AL48" s="321"/>
      <c r="AM48" s="321"/>
      <c r="AN48" s="321"/>
      <c r="AO48" s="321"/>
      <c r="AP48" s="321"/>
      <c r="AQ48" s="322"/>
      <c r="AR48" s="321"/>
    </row>
    <row r="49" spans="1:4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24" t="s">
        <v>518</v>
      </c>
      <c r="AN49" s="1126" t="s">
        <v>552</v>
      </c>
      <c r="AO49" s="1127"/>
      <c r="AP49" s="1127"/>
      <c r="AQ49" s="1127"/>
      <c r="AR49" s="1128"/>
    </row>
    <row r="50" spans="1:4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25"/>
      <c r="AN50" s="327" t="s">
        <v>553</v>
      </c>
      <c r="AO50" s="328" t="s">
        <v>554</v>
      </c>
      <c r="AP50" s="329" t="s">
        <v>555</v>
      </c>
      <c r="AQ50" s="330" t="s">
        <v>556</v>
      </c>
      <c r="AR50" s="331" t="s">
        <v>557</v>
      </c>
    </row>
    <row r="51" spans="1:4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558</v>
      </c>
      <c r="AL51" s="324"/>
      <c r="AM51" s="332">
        <v>970529</v>
      </c>
      <c r="AN51" s="333">
        <v>89822</v>
      </c>
      <c r="AO51" s="334">
        <v>0.3</v>
      </c>
      <c r="AP51" s="335">
        <v>115050</v>
      </c>
      <c r="AQ51" s="336">
        <v>1</v>
      </c>
      <c r="AR51" s="337">
        <v>-0.7</v>
      </c>
    </row>
    <row r="52" spans="1:4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559</v>
      </c>
      <c r="AM52" s="340">
        <v>326669</v>
      </c>
      <c r="AN52" s="341">
        <v>30233</v>
      </c>
      <c r="AO52" s="342">
        <v>12.8</v>
      </c>
      <c r="AP52" s="343">
        <v>53792</v>
      </c>
      <c r="AQ52" s="344">
        <v>1.2</v>
      </c>
      <c r="AR52" s="345">
        <v>11.6</v>
      </c>
    </row>
    <row r="53" spans="1:4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560</v>
      </c>
      <c r="AL53" s="324"/>
      <c r="AM53" s="332">
        <v>1397596</v>
      </c>
      <c r="AN53" s="333">
        <v>132160</v>
      </c>
      <c r="AO53" s="334">
        <v>47.1</v>
      </c>
      <c r="AP53" s="335">
        <v>118252</v>
      </c>
      <c r="AQ53" s="336">
        <v>2.8</v>
      </c>
      <c r="AR53" s="337">
        <v>44.3</v>
      </c>
    </row>
    <row r="54" spans="1:4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559</v>
      </c>
      <c r="AM54" s="340">
        <v>640559</v>
      </c>
      <c r="AN54" s="341">
        <v>60573</v>
      </c>
      <c r="AO54" s="342">
        <v>100.4</v>
      </c>
      <c r="AP54" s="343">
        <v>49994</v>
      </c>
      <c r="AQ54" s="344">
        <v>-7.1</v>
      </c>
      <c r="AR54" s="345">
        <v>107.5</v>
      </c>
    </row>
    <row r="55" spans="1:4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561</v>
      </c>
      <c r="AL55" s="324"/>
      <c r="AM55" s="332">
        <v>1554771</v>
      </c>
      <c r="AN55" s="333">
        <v>150074</v>
      </c>
      <c r="AO55" s="334">
        <v>13.6</v>
      </c>
      <c r="AP55" s="335">
        <v>120302</v>
      </c>
      <c r="AQ55" s="336">
        <v>1.7</v>
      </c>
      <c r="AR55" s="337">
        <v>11.9</v>
      </c>
    </row>
    <row r="56" spans="1:4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559</v>
      </c>
      <c r="AM56" s="340">
        <v>898755</v>
      </c>
      <c r="AN56" s="341">
        <v>86752</v>
      </c>
      <c r="AO56" s="342">
        <v>43.2</v>
      </c>
      <c r="AP56" s="343">
        <v>59328</v>
      </c>
      <c r="AQ56" s="344">
        <v>18.7</v>
      </c>
      <c r="AR56" s="345">
        <v>24.5</v>
      </c>
    </row>
    <row r="57" spans="1:4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562</v>
      </c>
      <c r="AL57" s="324"/>
      <c r="AM57" s="332">
        <v>1237853</v>
      </c>
      <c r="AN57" s="333">
        <v>121430</v>
      </c>
      <c r="AO57" s="334">
        <v>-19.100000000000001</v>
      </c>
      <c r="AP57" s="335">
        <v>114841</v>
      </c>
      <c r="AQ57" s="336">
        <v>-4.5</v>
      </c>
      <c r="AR57" s="337">
        <v>-14.6</v>
      </c>
    </row>
    <row r="58" spans="1:4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559</v>
      </c>
      <c r="AM58" s="340">
        <v>698614</v>
      </c>
      <c r="AN58" s="341">
        <v>68532</v>
      </c>
      <c r="AO58" s="342">
        <v>-21</v>
      </c>
      <c r="AP58" s="343">
        <v>51589</v>
      </c>
      <c r="AQ58" s="344">
        <v>-13</v>
      </c>
      <c r="AR58" s="345">
        <v>-8</v>
      </c>
    </row>
    <row r="59" spans="1:4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563</v>
      </c>
      <c r="AL59" s="324"/>
      <c r="AM59" s="332">
        <v>2522091</v>
      </c>
      <c r="AN59" s="333">
        <v>253197</v>
      </c>
      <c r="AO59" s="334">
        <v>108.5</v>
      </c>
      <c r="AP59" s="335">
        <v>124145</v>
      </c>
      <c r="AQ59" s="336">
        <v>8.1</v>
      </c>
      <c r="AR59" s="337">
        <v>100.4</v>
      </c>
    </row>
    <row r="60" spans="1:4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559</v>
      </c>
      <c r="AM60" s="340">
        <v>1558650</v>
      </c>
      <c r="AN60" s="341">
        <v>156475</v>
      </c>
      <c r="AO60" s="342">
        <v>128.30000000000001</v>
      </c>
      <c r="AP60" s="343">
        <v>54761</v>
      </c>
      <c r="AQ60" s="344">
        <v>6.1</v>
      </c>
      <c r="AR60" s="345">
        <v>122.2</v>
      </c>
    </row>
    <row r="61" spans="1:4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564</v>
      </c>
      <c r="AL61" s="346"/>
      <c r="AM61" s="347">
        <v>1536568</v>
      </c>
      <c r="AN61" s="348">
        <v>149337</v>
      </c>
      <c r="AO61" s="349">
        <v>30.1</v>
      </c>
      <c r="AP61" s="350">
        <v>118518</v>
      </c>
      <c r="AQ61" s="351">
        <v>1.8</v>
      </c>
      <c r="AR61" s="337">
        <v>28.3</v>
      </c>
    </row>
    <row r="62" spans="1:4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559</v>
      </c>
      <c r="AM62" s="340">
        <v>824649</v>
      </c>
      <c r="AN62" s="341">
        <v>80513</v>
      </c>
      <c r="AO62" s="342">
        <v>52.7</v>
      </c>
      <c r="AP62" s="343">
        <v>53893</v>
      </c>
      <c r="AQ62" s="344">
        <v>1.2</v>
      </c>
      <c r="AR62" s="345">
        <v>51.5</v>
      </c>
    </row>
    <row r="63" spans="1:4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6w3DBaNcnHBwWUCc8ztzRsFI3V0mecxFIIaZ+t0f2p7JVXBmT79UF9A5CPHGtyMPF8M/5Q2PlIIG3VkVgDaSlQ==" saltValue="iOlSNzqVKG0sbGeNYLVH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9" customWidth="1"/>
    <col min="126" max="16384" width="9" style="258" hidden="1"/>
  </cols>
  <sheetData>
    <row r="1" spans="2:125" ht="13.5" customHeight="1"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x14ac:dyDescent="0.15">
      <c r="B2" s="258"/>
      <c r="DG2" s="258"/>
    </row>
    <row r="3" spans="2: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x14ac:dyDescent="0.15"/>
    <row r="5" spans="2:125" x14ac:dyDescent="0.15"/>
    <row r="6" spans="2:125" x14ac:dyDescent="0.15"/>
    <row r="7" spans="2:125" x14ac:dyDescent="0.15"/>
    <row r="8" spans="2:125" x14ac:dyDescent="0.15"/>
    <row r="9" spans="2:125" x14ac:dyDescent="0.15">
      <c r="DU9" s="25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8"/>
    </row>
    <row r="18" spans="125:125" x14ac:dyDescent="0.15"/>
    <row r="19" spans="125:125" x14ac:dyDescent="0.15"/>
    <row r="20" spans="125:125" x14ac:dyDescent="0.15">
      <c r="DU20" s="258"/>
    </row>
    <row r="21" spans="125:125" x14ac:dyDescent="0.15">
      <c r="DU21" s="25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8"/>
    </row>
    <row r="29" spans="125:125" x14ac:dyDescent="0.15"/>
    <row r="30" spans="125:125" x14ac:dyDescent="0.15"/>
    <row r="31" spans="125:125" x14ac:dyDescent="0.15"/>
    <row r="32" spans="125:125" x14ac:dyDescent="0.15"/>
    <row r="33" spans="2:125" x14ac:dyDescent="0.15">
      <c r="B33" s="258"/>
      <c r="G33" s="258"/>
      <c r="I33" s="258"/>
    </row>
    <row r="34" spans="2:125" x14ac:dyDescent="0.15">
      <c r="C34" s="258"/>
      <c r="P34" s="258"/>
      <c r="DE34" s="258"/>
      <c r="DH34" s="258"/>
    </row>
    <row r="35" spans="2:125" x14ac:dyDescent="0.15">
      <c r="D35" s="258"/>
      <c r="E35" s="258"/>
      <c r="DG35" s="258"/>
      <c r="DJ35" s="258"/>
      <c r="DP35" s="258"/>
      <c r="DQ35" s="258"/>
      <c r="DR35" s="258"/>
      <c r="DS35" s="258"/>
      <c r="DT35" s="258"/>
      <c r="DU35" s="258"/>
    </row>
    <row r="36" spans="2:125" x14ac:dyDescent="0.1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x14ac:dyDescent="0.15">
      <c r="DU37" s="258"/>
    </row>
    <row r="38" spans="2:125" x14ac:dyDescent="0.15">
      <c r="DT38" s="258"/>
      <c r="DU38" s="258"/>
    </row>
    <row r="39" spans="2:125" x14ac:dyDescent="0.15"/>
    <row r="40" spans="2:125" x14ac:dyDescent="0.15">
      <c r="DH40" s="258"/>
    </row>
    <row r="41" spans="2:125" x14ac:dyDescent="0.15">
      <c r="DE41" s="258"/>
    </row>
    <row r="42" spans="2:125" x14ac:dyDescent="0.15">
      <c r="DG42" s="258"/>
      <c r="DJ42" s="258"/>
    </row>
    <row r="43" spans="2:125" x14ac:dyDescent="0.1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x14ac:dyDescent="0.15">
      <c r="DU44" s="258"/>
    </row>
    <row r="45" spans="2:125" x14ac:dyDescent="0.15"/>
    <row r="46" spans="2:125" x14ac:dyDescent="0.15"/>
    <row r="47" spans="2:125" x14ac:dyDescent="0.15"/>
    <row r="48" spans="2:125" x14ac:dyDescent="0.15">
      <c r="DT48" s="258"/>
      <c r="DU48" s="258"/>
    </row>
    <row r="49" spans="120:125" x14ac:dyDescent="0.15">
      <c r="DU49" s="258"/>
    </row>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8"/>
    </row>
    <row r="83" spans="116:125" x14ac:dyDescent="0.15">
      <c r="DM83" s="258"/>
      <c r="DN83" s="258"/>
      <c r="DO83" s="258"/>
      <c r="DP83" s="258"/>
      <c r="DQ83" s="258"/>
      <c r="DR83" s="258"/>
      <c r="DS83" s="258"/>
      <c r="DT83" s="258"/>
      <c r="DU83" s="258"/>
    </row>
    <row r="84" spans="116:125" x14ac:dyDescent="0.15"/>
    <row r="85" spans="116:125" x14ac:dyDescent="0.15"/>
    <row r="86" spans="116:125" x14ac:dyDescent="0.15"/>
    <row r="87" spans="116:125" x14ac:dyDescent="0.15"/>
    <row r="88" spans="116:125" x14ac:dyDescent="0.15">
      <c r="DU88" s="25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8"/>
      <c r="DT94" s="258"/>
      <c r="DU94" s="258"/>
    </row>
    <row r="95" spans="116:125" ht="13.5" customHeight="1" x14ac:dyDescent="0.15">
      <c r="DU95" s="25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566</v>
      </c>
    </row>
    <row r="120" spans="125:125" ht="13.5" hidden="1" customHeight="1" x14ac:dyDescent="0.15"/>
    <row r="121" spans="125:125" ht="13.5" hidden="1" customHeight="1" x14ac:dyDescent="0.15">
      <c r="DU121" s="258"/>
    </row>
  </sheetData>
  <sheetProtection algorithmName="SHA-512" hashValue="nto0ob4/Pd1DNUTsL3ZuoKoPaC5OOIEnnnSCgL/SVamlV4CDKmCVbAGWCXgtOosdMqTiatDzXFTo/j53SCN/xg==" saltValue="9WAVgKKoVT4deA/sWicVN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9" customWidth="1"/>
    <col min="126" max="142" width="0" style="258" hidden="1" customWidth="1"/>
    <col min="143"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T2" s="258"/>
    </row>
    <row r="3" spans="1:125" x14ac:dyDescent="0.1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8"/>
      <c r="G33" s="258"/>
      <c r="I33" s="258"/>
    </row>
    <row r="34" spans="2:125" x14ac:dyDescent="0.15">
      <c r="C34" s="258"/>
      <c r="P34" s="258"/>
      <c r="R34" s="258"/>
      <c r="U34" s="258"/>
    </row>
    <row r="35" spans="2:125" x14ac:dyDescent="0.1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x14ac:dyDescent="0.15">
      <c r="F36" s="258"/>
      <c r="H36" s="258"/>
      <c r="J36" s="258"/>
      <c r="K36" s="258"/>
      <c r="L36" s="258"/>
      <c r="M36" s="258"/>
      <c r="N36" s="258"/>
      <c r="O36" s="258"/>
      <c r="Q36" s="258"/>
      <c r="S36" s="258"/>
      <c r="V36" s="258"/>
    </row>
    <row r="37" spans="2:125" x14ac:dyDescent="0.15"/>
    <row r="38" spans="2:125" x14ac:dyDescent="0.15"/>
    <row r="39" spans="2:125" x14ac:dyDescent="0.15"/>
    <row r="40" spans="2:125" x14ac:dyDescent="0.15">
      <c r="U40" s="258"/>
    </row>
    <row r="41" spans="2:125" x14ac:dyDescent="0.15">
      <c r="R41" s="258"/>
    </row>
    <row r="42" spans="2:125" x14ac:dyDescent="0.1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x14ac:dyDescent="0.15">
      <c r="Q43" s="258"/>
      <c r="S43" s="258"/>
      <c r="V43" s="25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567</v>
      </c>
    </row>
  </sheetData>
  <sheetProtection algorithmName="SHA-512" hashValue="PA9Vcf4ECxju9ablpNwpBOcBhbeLYrV6Ra6Kvko9knNTGNMDFT8w3BQQw2IyrVIVaB1WRJCA26jkqZFrQxyA4Q==" saltValue="9drKxqsdueLmrm2sunYP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8" t="s">
        <v>3</v>
      </c>
      <c r="D47" s="1138"/>
      <c r="E47" s="1139"/>
      <c r="F47" s="11">
        <v>6.98</v>
      </c>
      <c r="G47" s="12">
        <v>3.99</v>
      </c>
      <c r="H47" s="12">
        <v>5.72</v>
      </c>
      <c r="I47" s="12">
        <v>7.01</v>
      </c>
      <c r="J47" s="13">
        <v>9.7799999999999994</v>
      </c>
    </row>
    <row r="48" spans="2:10" ht="57.75" customHeight="1" x14ac:dyDescent="0.15">
      <c r="B48" s="14"/>
      <c r="C48" s="1140" t="s">
        <v>4</v>
      </c>
      <c r="D48" s="1140"/>
      <c r="E48" s="1141"/>
      <c r="F48" s="15">
        <v>2.97</v>
      </c>
      <c r="G48" s="16">
        <v>3.23</v>
      </c>
      <c r="H48" s="16">
        <v>2.98</v>
      </c>
      <c r="I48" s="16">
        <v>2.96</v>
      </c>
      <c r="J48" s="17">
        <v>4.5199999999999996</v>
      </c>
    </row>
    <row r="49" spans="2:10" ht="57.75" customHeight="1" thickBot="1" x14ac:dyDescent="0.2">
      <c r="B49" s="18"/>
      <c r="C49" s="1142" t="s">
        <v>5</v>
      </c>
      <c r="D49" s="1142"/>
      <c r="E49" s="1143"/>
      <c r="F49" s="19" t="s">
        <v>573</v>
      </c>
      <c r="G49" s="20" t="s">
        <v>574</v>
      </c>
      <c r="H49" s="20">
        <v>3.79</v>
      </c>
      <c r="I49" s="20">
        <v>3.11</v>
      </c>
      <c r="J49" s="21">
        <v>4.1500000000000004</v>
      </c>
    </row>
    <row r="50" spans="2:10" x14ac:dyDescent="0.15"/>
  </sheetData>
  <sheetProtection algorithmName="SHA-512" hashValue="ydLJ+HAMGK91J1fioxIT/18tApcLJv7zdULRM0NttjJyjcYMLG5FB/SQOk+6Owp460Gq4oAYAy1i/wL8y3JVjg==" saltValue="fmsmP9evVoTzMGw2FAGO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2024-03-11T04:30:48Z</cp:lastPrinted>
  <dcterms:created xsi:type="dcterms:W3CDTF">2024-02-05T02:44:13Z</dcterms:created>
  <dcterms:modified xsi:type="dcterms:W3CDTF">2024-03-21T09:47:33Z</dcterms:modified>
  <cp:category/>
</cp:coreProperties>
</file>